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UDGET 1\งบประมาณ 63\"/>
    </mc:Choice>
  </mc:AlternateContent>
  <bookViews>
    <workbookView xWindow="0" yWindow="0" windowWidth="28800" windowHeight="11910" activeTab="3"/>
  </bookViews>
  <sheets>
    <sheet name="รายรับ" sheetId="2" r:id="rId1"/>
    <sheet name="วัตถุประสงค์" sheetId="3" r:id="rId2"/>
    <sheet name="ตาราง" sheetId="4" r:id="rId3"/>
    <sheet name="รายจ่าย" sheetId="5" r:id="rId4"/>
  </sheets>
  <calcPr calcId="152511"/>
</workbook>
</file>

<file path=xl/calcChain.xml><?xml version="1.0" encoding="utf-8"?>
<calcChain xmlns="http://schemas.openxmlformats.org/spreadsheetml/2006/main">
  <c r="E77" i="5" l="1"/>
  <c r="G39" i="4"/>
  <c r="H39" i="4"/>
  <c r="F39" i="4"/>
  <c r="E21" i="5"/>
  <c r="E154" i="5" l="1"/>
  <c r="E153" i="5" s="1"/>
  <c r="E140" i="5"/>
  <c r="E39" i="5"/>
  <c r="E37" i="5"/>
  <c r="E8" i="5"/>
  <c r="E39" i="4"/>
  <c r="D10" i="2"/>
  <c r="D9" i="2" s="1"/>
  <c r="D12" i="2"/>
  <c r="E135" i="5" l="1"/>
  <c r="E124" i="5"/>
  <c r="E103" i="5"/>
  <c r="E100" i="5"/>
  <c r="E89" i="5"/>
  <c r="E63" i="5"/>
  <c r="E57" i="5"/>
  <c r="E50" i="5"/>
  <c r="E29" i="5"/>
  <c r="E15" i="5"/>
  <c r="E14" i="5"/>
  <c r="C39" i="4"/>
  <c r="I33" i="4"/>
  <c r="I39" i="4" s="1"/>
  <c r="H18" i="4"/>
  <c r="E18" i="4"/>
  <c r="C18" i="4"/>
  <c r="I12" i="4"/>
  <c r="I18" i="4" s="1"/>
  <c r="E76" i="5" l="1"/>
  <c r="E62" i="5" s="1"/>
  <c r="E38" i="5"/>
  <c r="E134" i="5"/>
  <c r="E133" i="5" s="1"/>
</calcChain>
</file>

<file path=xl/sharedStrings.xml><?xml version="1.0" encoding="utf-8"?>
<sst xmlns="http://schemas.openxmlformats.org/spreadsheetml/2006/main" count="450" uniqueCount="239">
  <si>
    <t>รายงานรายละเอียดประมาณการรายรับงบประมาณรายจ่ายเฉพาะการ</t>
  </si>
  <si>
    <t>งานกิจการประปา</t>
  </si>
  <si>
    <t xml:space="preserve"> เทศบาลนครนครสวรรค์ </t>
  </si>
  <si>
    <t xml:space="preserve"> อำเภอเมือง จังหวัดนครสวรรค์ </t>
  </si>
  <si>
    <t>ก. หมวดรายได้</t>
  </si>
  <si>
    <t>รวม</t>
  </si>
  <si>
    <t>บาท</t>
  </si>
  <si>
    <t>1. เงินค่าจำหน่ายน้ำจากมาตรวัดน้ำ</t>
  </si>
  <si>
    <t>จำนวน</t>
  </si>
  <si>
    <t>2. เงินค่าบริการประจำเดือน</t>
  </si>
  <si>
    <t>3. เงินค่าจำหน่ายน้ำจากท่อธาร</t>
  </si>
  <si>
    <t xml:space="preserve">ประมาณการว่าจะจำหน่ายน้ำจากท่อธารจ่ายน้ำให้กับรถบรรทุกน้ำของเอกชน และของทางราชการ ตลอดจนผู้ที่ยื่นขออนุญาตใช้น้ำประปาเป็นการชั่วคราว เพื่อทำการก่อสร้างในระยะแรก </t>
  </si>
  <si>
    <t xml:space="preserve">4. เงินผลประโยชน์อื่น ๆ จากค่าแรง </t>
  </si>
  <si>
    <t>5. เงินผลประโยชน์ จากค่าธรรมเนียมการโอน</t>
  </si>
  <si>
    <t>ประมาณการตั้งรับไว้ สำหรับเป็นรายรับ จากการที่ผู้ใช้น้ำโอนกรรมสิทธิ์มาตรวัดน้ำตลอดทั้งปี</t>
  </si>
  <si>
    <t>6. เงินผลประโยชน์อื่น จากค่าเบ็ดเตล็ด</t>
  </si>
  <si>
    <t>7. เงินค่าจำหน่ายมาตรวัดน้ำ</t>
  </si>
  <si>
    <t>ประมาณการตั้งรับไว้สำหรับเป็นค่าจำหน่ายมาตรวัดน้ำ ขนาดต่าง ๆ ให้กับผู้ขอติดตั้งประปา และ</t>
  </si>
  <si>
    <t>8. เงินค่าดอกเบี้ยเงินฝากธนาคาร</t>
  </si>
  <si>
    <t>ประมาณการตั้งรับไว้ สำหรับดอกเบี้ยเงินฝากธนาคาร ประเภทเงินฝากประจำ และออมทรัพย์</t>
  </si>
  <si>
    <t>วัตถุประสงค์</t>
  </si>
  <si>
    <t>รายละเอียดงบประมาณรายจ่าย</t>
  </si>
  <si>
    <t>…………………………….</t>
  </si>
  <si>
    <t>รายจ่ายตามแผนงาน</t>
  </si>
  <si>
    <t>ด้านการเศรษฐกิจ</t>
  </si>
  <si>
    <t>แผนงานการพาณิชย์  งานกิจการประปา</t>
  </si>
  <si>
    <t>1. เพื่อให้บริการน้ำสะอาด แก่ประชาชน</t>
  </si>
  <si>
    <t>งานที่ทำ</t>
  </si>
  <si>
    <t>1. งานบริหารงานบุคคล</t>
  </si>
  <si>
    <t>2. งานผลิต จำหน่าย และบริการด้านน้ำประปา</t>
  </si>
  <si>
    <t>3. งานมาตรวัดน้ำ</t>
  </si>
  <si>
    <t>4. งานการเงินบัญชี จัดเก็บรายได้ และงานพัสดุ</t>
  </si>
  <si>
    <t>หน่วยงานที่รับผิดชอบ</t>
  </si>
  <si>
    <t>1. สำนักการประปา</t>
  </si>
  <si>
    <t>งบประมาณรวม</t>
  </si>
  <si>
    <t>ด้านการดำเนินงานอื่น</t>
  </si>
  <si>
    <t>แผนงานงบกลาง</t>
  </si>
  <si>
    <t xml:space="preserve">1. เพิ่มประสิทธิผลการบริหาร </t>
  </si>
  <si>
    <t>2. เพื่อให้การบริหารงบประมาณรายจ่ายในส่วนที่เป็นภาระหน้าที่หรือข้อผูกพัน รวมทั้งภารกิจ</t>
  </si>
  <si>
    <t xml:space="preserve">   ความจำเป็นเร่งด่วนที่เกี่ยวกับงานการประปา</t>
  </si>
  <si>
    <t>1. เงินค่าทำศพ (เงินช่วยพิเศษ)</t>
  </si>
  <si>
    <t>2. จัดสรรเงินสมทบกองทุนบำเหน็จบำนาญ</t>
  </si>
  <si>
    <t>3. จัดสรรเงินสำรองจ่าย</t>
  </si>
  <si>
    <t>เทศบาลนครนครสวรรค์</t>
  </si>
  <si>
    <t>อำเภอเมืองฯ     จังหวัดนครสวรรค์</t>
  </si>
  <si>
    <t>รายจ่ายจำแนกตามแผนงาน</t>
  </si>
  <si>
    <t>งบบุคลากร</t>
  </si>
  <si>
    <t>งบดำเนินงาน</t>
  </si>
  <si>
    <t>งบเงิน</t>
  </si>
  <si>
    <t>งบรายจ่าย</t>
  </si>
  <si>
    <t>งบลงทุน</t>
  </si>
  <si>
    <t>หน่วยงาน</t>
  </si>
  <si>
    <t>รหัส</t>
  </si>
  <si>
    <t>งาน</t>
  </si>
  <si>
    <t>อุดหนุน</t>
  </si>
  <si>
    <t>อื่น</t>
  </si>
  <si>
    <t>เจ้าของ</t>
  </si>
  <si>
    <t>บัญชี</t>
  </si>
  <si>
    <t>งบประมาณ</t>
  </si>
  <si>
    <t>-</t>
  </si>
  <si>
    <t>สำนักการประปา</t>
  </si>
  <si>
    <t>รายจ่ายงบกลาง</t>
  </si>
  <si>
    <t>เงินสมทบเข้ากองทุน</t>
  </si>
  <si>
    <t>เงินช่วย</t>
  </si>
  <si>
    <t xml:space="preserve">บำเหน็จ / </t>
  </si>
  <si>
    <t>เงินสำรองจ่าย</t>
  </si>
  <si>
    <t>ประกันสังคม</t>
  </si>
  <si>
    <t>ค่าทำศพ</t>
  </si>
  <si>
    <t>บำนาญ</t>
  </si>
  <si>
    <t>รายงานรายละเอียดประมาณการรายจ่ายงบประมาณรายจ่ายเฉพาะการ</t>
  </si>
  <si>
    <t>งบกลาง</t>
  </si>
  <si>
    <t xml:space="preserve"> - เงินสำรองจ่าย</t>
  </si>
  <si>
    <t xml:space="preserve"> - เงินสมทบเข้ากองทุนประกันสังคม</t>
  </si>
  <si>
    <t>ค่าจ้างและเงินเพิ่มการครองชีพชั่วคราวของพนักงานจ้าง (65 อัตรา)</t>
  </si>
  <si>
    <t>หักสมทบในอัตราร้อยละ 5</t>
  </si>
  <si>
    <t>ฉะนั้น จึงขอตั้งจ่าย</t>
  </si>
  <si>
    <t xml:space="preserve"> - เป็นไปตามหนังสือสำนักงาน ก.ท. ด่วนที่สุด มท ๐๘๐๙.๕/ว ๙ ลงวันที่ ๒๒ มกราคม ๒๕๕๗</t>
  </si>
  <si>
    <t xml:space="preserve"> - เป็นไปตามหนังสือสำนักงาน ก.ท. ด่วนที่สุด มท ๐๘๐๙.๕/ว ๘๑ ลงวันที่ ๑๐ กรกฎาคม ๒๕๕๗</t>
  </si>
  <si>
    <t xml:space="preserve"> - เงินช่วยค่าทำศพ</t>
  </si>
  <si>
    <t>บำเหน็จ/บำนาญ</t>
  </si>
  <si>
    <t xml:space="preserve"> - เงินบำเหน็จลูกจ้างประจำ</t>
  </si>
  <si>
    <t>- เงินช่วยค่าครองชีพผู้รับบำนาญ</t>
  </si>
  <si>
    <t xml:space="preserve"> - เงินสมทบกองทุนบำเหน็จบำนาญ</t>
  </si>
  <si>
    <t>หักสมทบในอัตราร้อยละ 2</t>
  </si>
  <si>
    <t>เงินเดือน</t>
  </si>
  <si>
    <t xml:space="preserve"> - เงินเดือนพนักงานเทศบาลสามัญ</t>
  </si>
  <si>
    <t xml:space="preserve"> - เงินประจำตำแหน่ง</t>
  </si>
  <si>
    <t>1. ประเภทอำนวยการท้องถิ่น ระดับสูง ตำแหน่งผู้อำนวยการสำนัก อัตรา 10,000 บาท/เดือน</t>
  </si>
  <si>
    <t>2. ประเภทอำนวยการท้องถิ่น ระดับกลาง ตำแหน่งผู้อำนวยการส่วน อัตรา 2,500 บาท/เดือน</t>
  </si>
  <si>
    <t>3. ประเภทอำนวยการท้องถิ่น ระดับต้น ตำแหน่งหัวหน้าฝ่าย อัตรา 1,500 บาท/เดือน</t>
  </si>
  <si>
    <t>- เงินเพิ่มต่าง ๆ ของพนักงาน</t>
  </si>
  <si>
    <t>ค่าจ้างประจำ</t>
  </si>
  <si>
    <t xml:space="preserve"> - ค่าจ้างลูกจ้างประจำ</t>
  </si>
  <si>
    <t xml:space="preserve"> - เงินเพิ่มต่างๆ ของลูกจ้างประจำ</t>
  </si>
  <si>
    <t>ค่าจ้างชั่วคราว</t>
  </si>
  <si>
    <t xml:space="preserve"> - ค่าตอบแทนพนักงานจ้าง</t>
  </si>
  <si>
    <t>- เงินเพิ่มต่าง ๆ ของพนักงานจ้าง</t>
  </si>
  <si>
    <t>ค่าตอบแทน</t>
  </si>
  <si>
    <t xml:space="preserve"> - ค่าเช่าบ้าน</t>
  </si>
  <si>
    <t xml:space="preserve"> - ค่าตอบแทนการปฏิบัติงานนอกเวลาราชการ</t>
  </si>
  <si>
    <t xml:space="preserve"> - เงินช่วยเหลือการศึกษาบุตร</t>
  </si>
  <si>
    <t>- ค่าตอบแทนผู้ปฏิบัติราชการอันเป็นประโยชน์แก่องค์กรปกครองส่วนท้องถิ่น</t>
  </si>
  <si>
    <t>1. ค่าตอบแทนผู้ปฏิบัติราชการอันเป็นประโยชน์แก่องค์กรปกครองส่วนท้องถิ่น</t>
  </si>
  <si>
    <t>2. เงินประโยชน์ตอบแทนอื่นเป็นกรณีพิเศษ (เงินรางวัลประจำปี) ให้แก่พนักงานเทศบาล ลูกจ้าง</t>
  </si>
  <si>
    <t>ประจำ และพนักงานจ้าง เป็นไปตามระเบียบกระทรวงมหาดไทยว่าด้วยการกำหนดประโยชน์ตอบแทนอื่นเป็นกรณีพิเศษอันมีลักษณะเป็นเงินรางวัลประจำปีแก่พนักงานส่วนท้องถิ่นให้เป็นรายจ่ายอื่นขององค์กรปกครองส่วนท้องถิ่น พ.ศ.๒๕๕๗</t>
  </si>
  <si>
    <t>ค่าใช้สอย</t>
  </si>
  <si>
    <t xml:space="preserve">   รายจ่ายเพื่อให้ได้มาซึ่งบริการ</t>
  </si>
  <si>
    <t xml:space="preserve">   รายจ่ายที่เกี่ยวเนื่องกับการปฏิบัติราชการที่ไม่เข้าลักษณะรายจ่ายหมวดอื่น ๆ </t>
  </si>
  <si>
    <t xml:space="preserve"> - ค่าชดใช้ความเสียหายหรือค่าสินไหมทดแทน</t>
  </si>
  <si>
    <t xml:space="preserve"> - โครงการอบรมสัมมนาพนักงานเทศบาลและพนักงานจ้าง สำนักการประปา</t>
  </si>
  <si>
    <t xml:space="preserve"> - เป็นไปตามระเบียบกระทรวงมหาดไทยว่าด้วยค่าใช้จ่ายในการฝึกอบรม และการเข้ารับการฝึกอบรมของเจ้าหน้าที่ท้องถิ่น พ.ศ. ๒๕๕๗ </t>
  </si>
  <si>
    <t xml:space="preserve">   ค่าบำรุงรักษาและซ่อมแซม</t>
  </si>
  <si>
    <t xml:space="preserve"> - ค่าบำรุงรักษาและซ่อมแซม</t>
  </si>
  <si>
    <t>สำหรับจ่ายเป็นค่าซ่อมแซมบำรุงรักษาทรัพย์สินเพื่อให้สามารถใช้งานได้ตามปกติ</t>
  </si>
  <si>
    <t>ค่าวัสดุ</t>
  </si>
  <si>
    <t xml:space="preserve">สำหรับจ่ายเป็นค่าวัสดุยานพาหนะและขนส่ง เช่น ยางนอก ยางใน เป็นต้น </t>
  </si>
  <si>
    <t xml:space="preserve">สำหรับจ่ายเป็นค่าวัสดุก่อสร้าง เช่น อิฐ ปูน ทราย หิน ท่อน้ำประปา อุปกรณ์ท่อ  เป็นต้น </t>
  </si>
  <si>
    <t>สำหรับจ่ายเป็นค่าวัสดุเชื้อเพลิงและหล่อลื่น เช่น น้ำมัน แก๊ส จารบี เป็นต้น</t>
  </si>
  <si>
    <t xml:space="preserve">สำหรับจ่ายเป็นค่าวัสดุไฟฟ้าและวิทยุ เช่น หลอดไฟฟ้า สายไฟฟ้า และอุปกรณ์ไฟฟ้าที่ใช้กับเครื่องสูบน้ำ เป็นต้น </t>
  </si>
  <si>
    <t>สำหรับจ่ายเป็นค่าวัสดุวิทยาศาสตร์และการแพทย์ เช่น น้ำยาตรวจคุณภาพน้ำ สารส้ม คลอรีน ปูนขาว 
ที่ใช้ในกิจการประปา</t>
  </si>
  <si>
    <t xml:space="preserve">สำหรับจ่ายเป็นค่าวัสดุงานบ้านงานครัว เช่น ไม้ถูพื้น ไม้กวาด ถังน้ำ  เป็นต้น </t>
  </si>
  <si>
    <t xml:space="preserve">สำหรับจ่ายเป็นค่าวัสดุคอมพิวเตอร์ เช่น แผ่นบันทึกข้อมูลคอมพิวเตอร์ ใบเสร็จคอมพิวเตอร์ เป็นต้น </t>
  </si>
  <si>
    <t>สำหรับจ่ายเป็นค่าฟิล์ม รูปที่ได้จากการล้าง อัด ขยาย ค่าสี กระดาษเขียนโปสเตอร์ แผ่นพับ ใบปลิว</t>
  </si>
  <si>
    <t>ค่าสาธารณูปโภค</t>
  </si>
  <si>
    <t xml:space="preserve"> - ค่าไฟฟ้า</t>
  </si>
  <si>
    <t xml:space="preserve">สำหรับจ่ายเป็นค่ากระแสไฟฟ้าที่ใช้ในกิจการประปา </t>
  </si>
  <si>
    <t xml:space="preserve"> - ค่าบริการไปรษณีย์</t>
  </si>
  <si>
    <t xml:space="preserve"> - ค่าบริการโทรศัพท์</t>
  </si>
  <si>
    <t xml:space="preserve"> - ค่าบริการสื่อสารและโทรคมนาคม</t>
  </si>
  <si>
    <t>ค่าครุภัณฑ์</t>
  </si>
  <si>
    <t>ค่าบำรุงรักษาและปรับปรุงครุภัณฑ์</t>
  </si>
  <si>
    <t xml:space="preserve"> -  ค่าบำรุงรักษาและปรับปรุงครุภัณฑ์</t>
  </si>
  <si>
    <t>เพื่อจ่ายเป็นรายจ่ายเพื่อซ่อมแซมบำรุงรักษาโครงสร้างของครุภัณฑ์ขนาดใหญ่ ซึ่งไม่รวมถึงค่าซ่อมบำรุงตามปกติหรือค่าซ่อมกลางของสำนักการประปา</t>
  </si>
  <si>
    <t xml:space="preserve"> - เป็นไปตามหนังสือกระทรวงมหาดไทย ที่ มท ๐๘๐๘.๒/ว ๑๑๓๔ ลงวันที่ ๙ มิถุนายน ๒๕๕๘</t>
  </si>
  <si>
    <t xml:space="preserve"> - เป็นครุภัณฑ์ที่ไม่มีกำหนดไว้ในบัญชีราคามาตรฐานครุภัณฑ์ของสำนักงบประมาณ แต่มีความจำเป็นต้องจัดหา</t>
  </si>
  <si>
    <t>ตามราคาในท้องตลาดโดยจัดหาอย่างประหยัด</t>
  </si>
  <si>
    <t>ค่าที่ดินและสิ่งก่อสร้าง</t>
  </si>
  <si>
    <t>ค่าบำรุงรักษาและปรับปรุงที่ดินและสิ่งก่อสร้าง</t>
  </si>
  <si>
    <t xml:space="preserve"> - เป็นไปตามพระราชบัญญัติเทศบาล พ.ศ.2496</t>
  </si>
  <si>
    <t>สำนัก</t>
  </si>
  <si>
    <t>การประปา</t>
  </si>
  <si>
    <t>รายจ่ายที่ตั้งไว้เพื่อใช้จ่ายกรณีฉุกเฉินที่มีสาธารณภัยเกิดขึ้น หรือบรรเทาปัญหาความเดือดร้อนของประชาชนเป็นส่วนร่วมเท่านั้น</t>
  </si>
  <si>
    <t>ตามประกาศคณะกรรมการพนักงานเทศบาลจังหวัดนครสวรรค์ เรื่อง หลักเกณฑ์และเงื่อนไขเกี่ยวกับการบริหารงานบุคคลของเทศบาล (แก้ไขเพิ่มเติม หมวด ๓) (ฉบับที่ ๗) ประกาศ ณ วันที่ ๘ เมษายน พ.ศ.๒๕๕๙</t>
  </si>
  <si>
    <t>เพื่อจ่ายเป็นค่าใช้จ่ายในการดำเนินโครงการอบรมสัมมนาพนักงานเทศบาลและพนักงานจ้าง สำนักการประปา เช่น ค่าใช้จ่ายเกี่ยวกับการใช้ในการฝึกอบรมและค่าศึกษาดูงานนอกสถานที่ และค่าใช้จ่ายอื่น ๆ ที่เกี่ยวข้องกับโครงการ เป็นต้น (ยุทธศาสตร์ด้านการบริหารจัดการที่ดี)</t>
  </si>
  <si>
    <t>สำหรับจ่ายเป็นค่าวัสดุสำนักงาน เช่น กระดาษ ใบเสร็จรับเงินต่าง ๆ กระดาษไข สิ่งพิมพ์ที่ได้จากการซื้อหรือจัดจ้าง</t>
  </si>
  <si>
    <t xml:space="preserve">สำหรับจ่ายเป็นค่าวัสดุอื่น ๆ เช่น มาตรวัดน้ำ ขนาดต่าง ๆ และวัสดุที่ไม่เข้าลักษณะวัสดุประเภทใด ๆ เช่น เหล็กทำเพลา สวิตซ์ควบคุมเครื่องสูบน้ำ วัสดุที่ใช้ในขบวนการสูบน้ำกรองน้ำ เป็นต้น </t>
  </si>
  <si>
    <t>สำหรับจ่ายเป็นค่าไปรษณีย์ ค่าธนาณัติ ค่าธรรมเนียมการโอนเงินในระบบบริหารการเงินการคลังภาครัฐแบบอิเล็กทรอนิกส์ (GFMIS) ค่าดวงตราไปรษณียากร ค่าเช่าตู้ไปรษณีย์ และค่าธรรมเนียมอื่นที่ใช้ในราชการของเทศบาล</t>
  </si>
  <si>
    <t>สำหรับจ่ายเป็นค่าโทรศัพท์พื้นฐาน ค่าโทรศัพท์เคลื่อนที่ ฯลฯ และให้หมายความรวมถึงค่าใช้จ่ายเพื่อให้ได้ใช้บริการดังกล่าว และค่าใช้จ่ายที่เกิดขึ้นเกี่ยวกับการใช้บริการ เช่น ค่าเช่าเครื่อง ค่าเช่าหมายเลขโทรศัพท์ค่าบำรุงรักษาสาย</t>
  </si>
  <si>
    <t>สำหรับจ่ายเป็นค่าโทรภาพ (โทรสาร) ค่าเทเลกซ์ ค่าวิทยุติดตามตัว ค่าวิทยุสื่อสาร ค่าสื่อสารผ่านดาวเทียม ค่าใช้จ่ายเกี่ยวกับระบบอินเทอร์เน็ต รวมถึงอินเทอร์เน็ตการ์ด และสื่อสารอื่นๆ เช่น ค่าเคเบิ้ลทีวีค่าเช่าช่องสัญญาณดาวเทียม เป็นต้น และให้หมายถึงค่าใช้จ่าย เพื่อให้ได้ใช้บริการดังกล่าวและค่าใช้จ่ายเกี่ยวกับการใช้บริการ</t>
  </si>
  <si>
    <t xml:space="preserve">สำหรับจ่ายเป็นค่าชดใช้ความเสียหายหรือค่าสินไหมทดแทนที่เกี่ยวข้องกับยานพาหนะขนส่งของสำนักการประปาที่ทำให้เกิดความเสียหายแก่บุคคลที่ 3 ตามกฎหมายคุ้มครองผู้บริโภค </t>
  </si>
  <si>
    <t>ประมาณการตั้งรับไว้สำหรับเป็นรายรับจากค่าขายแบบ ขายเศษวัสดุ และรายได้อื่น ๆ ที่มิได้ระบุประเภทไว้</t>
  </si>
  <si>
    <r>
      <t>ประจำปีงบประมาณ พ.ศ.</t>
    </r>
    <r>
      <rPr>
        <b/>
        <sz val="20"/>
        <color indexed="8"/>
        <rFont val="TH SarabunPSK"/>
        <family val="2"/>
      </rPr>
      <t>2563</t>
    </r>
  </si>
  <si>
    <t>ประมาณการรายรับรวมทั้งสิ้น  121,265,500 บาท แยกเป็น</t>
  </si>
  <si>
    <r>
      <t>ประมาณการว่าจะจำหน่ายน้ำจากมาตรวัดน้ำประมาณเดือนละ</t>
    </r>
    <r>
      <rPr>
        <b/>
        <i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8,200,000 บาท </t>
    </r>
  </si>
  <si>
    <r>
      <t>ประมาณการว่าในปีงบประมาณ 2563 จะมีผู้ใช้น้ำประมาณ</t>
    </r>
    <r>
      <rPr>
        <sz val="16"/>
        <color indexed="14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32,000 ราย มีรายได้จากค่าบริการรายละ 10 บาท/เดือน </t>
    </r>
  </si>
  <si>
    <t>ประมาณการว่าจะสามารถให้บริการผู้ใช้น้ำในการตรวจสอบแนวท่อ ตรวจสอบการตัดต่อประปาภายในบ้านตลอดจนค่าแรงงานในการขุดดินประสานท่อเมน และอื่น ๆ ตลอดปีงบประมาณ 2563</t>
  </si>
  <si>
    <t>สำหรับจำหน่ายให้กับผู้ใช้น้ำเมื่อมาตรวัดน้ำเดิมชำรุด ตลอดปีงบประมาณ 2563</t>
  </si>
  <si>
    <t>9. เงินที่งบทั่วไปช่วยเหลืองบเฉพาะการประปา</t>
  </si>
  <si>
    <t>ประมาณการตามที่ได้รับจากเทศบาลนครนครสวรรค์ เพื่อช่วยเหลืองบเฉพาะการประปา</t>
  </si>
  <si>
    <r>
      <t>ประจำปีงบประมาณ พ.ศ</t>
    </r>
    <r>
      <rPr>
        <b/>
        <i/>
        <sz val="18"/>
        <color indexed="8"/>
        <rFont val="TH SarabunPSK"/>
        <family val="2"/>
      </rPr>
      <t>.</t>
    </r>
    <r>
      <rPr>
        <b/>
        <sz val="20"/>
        <color indexed="8"/>
        <rFont val="TH SarabunPSK"/>
        <family val="2"/>
      </rPr>
      <t>2563</t>
    </r>
  </si>
  <si>
    <t>รายละเอียดงบประมาณรายจ่ายเฉพาะการ ประจำปีงบประมาณ พ.ศ.2563</t>
  </si>
  <si>
    <t>เงินสมทบกองทุน</t>
  </si>
  <si>
    <t>เงินทดแทน</t>
  </si>
  <si>
    <t xml:space="preserve"> - เงินสมทบเข้ากองทุนเงินทดแทน</t>
  </si>
  <si>
    <t xml:space="preserve">เพื่อจ่ายเป็นเงินเพิ่มค่าตอบแทนพนักงานเทศบาลที่ได้รับเงินประจำตำแหน่ง ตามกฎหมายว่าด้วยเงินเดือนและเงินประจำตำแหน่งให้ได้รับเงินค่าตอบแทนเป็นรายเดือนเท่ากับเงินประจำตำแหน่งที่ได้รับอยู่เดิม อัตรา 10,000 บาท/เดือน และอัตรา 2,500 บาท/เดือน ตามหนังสือกระทรวงมหาดไทย ด่วนที่สุดที่ มท ๐๘๐๙.๓/ว ๖๗๗ ลงวันที่ ๒๗ เมษายน ๒๕๔๗  </t>
  </si>
  <si>
    <t>เพื่อจ่ายเป็นค่าตอบแทนผู้ปฏิบัติราชการอันเป็นประโยชน์แก่องค์กรปกครองส่วนท้องถิ่น เช่น</t>
  </si>
  <si>
    <t xml:space="preserve">เพื่อจ่ายเป็นเงินช่วยเหลือการศึกษาบุตรของพนักงานเทศบาล ลูกจ้างประจำ ที่มีสิทธิเบิกจ่ายได้ตามระเบียบกระทรวงมหาดไทย </t>
  </si>
  <si>
    <t xml:space="preserve">เพื่อจ่ายเป็นค่าเช่าบ้านของพนักงานเทศบาลที่มีสิทธิเบิกจ่ายได้ ตามระเบียบกระทรวงมหาดไทย </t>
  </si>
  <si>
    <t>เพื่อจ่ายเป็นค่าตอบแทนพนักงานจ้างจำนวน 65 ราย เพื่อปฏิบัติงานมาตรวัดน้ำ งานกรองน้ำ งานซ่อมท่อประปา  ซึ่งไม่เกินระเบียบที่กำหนดให้จ้างได้</t>
  </si>
  <si>
    <t>เพื่อจ่ายเป็นค่าตอบแทนพิเศษของลูกจ้างประจำผู้ได้รับค่าจ้างถึงขั้นสูงของตำแหน่ง(ในอัตราร้อยละ 2 ร้อยละ 4 หรือร้อยละ 6) ซึ่งมีคำสั่งให้ได้รับค่าตอบแทนตามอัตราที่กำหนด</t>
  </si>
  <si>
    <t xml:space="preserve">เพื่อจ่ายเป็นค่าจ้างลูกจ้างประจำพร้อมเงินปรับปรุงค่าจ้าง </t>
  </si>
  <si>
    <t>เพื่อจ่ายเป็นเงินประจำตำแหน่ง ดังนี้</t>
  </si>
  <si>
    <t xml:space="preserve">เพื่อจ่ายให้พนักงานเทศบาลสามัญ พร้อมเงินปรับปรุงเงินเดือน  </t>
  </si>
  <si>
    <t>เพื่อจ่ายเป็นเงินสมทบเข้ากองทุนบำเหน็จบำนาญข้าราชการส่วนท้องถิ่น ในอัตราร้อยละ 2 ของประมาณการรายรับ ตามหนังสือจังหวัดนครสวรรค์ ที่ นว ๐๐๑๘/ว ๒๐๘๕๒ลง วันที่ ๒๙ มิถุนายน  ๒๕๔๒ คำนวณได้ดังนี้</t>
  </si>
  <si>
    <t>เพื่อจ่ายเป็นเงินช่วยค่าครองชีพผู้รับบำนาญ ในอัตราร้อยละ 3 และให้ได้รับเพิ่มขึ้นอีกในอัตราเดือนละร้อยละ 5 ของจำนวนบำนาญ ตามหนังสือจังหวัดนครสวรรค์ ที่ มท.๐๘๓๖.๕/ว ๒๒๓๖๘ ลงวันที่ ๙ กันยายน ๒๕๔๗ ที่ มท ๐๘๐๓/ว ๒๓๘๑ ลงวันที่ ๖ ธันวาคม ๒๕๔๘ และที่ กค.๐๔๐๓.๗/๐๖ ลงวันที่ ๘ มกราคม ๒๕๕๑</t>
  </si>
  <si>
    <t xml:space="preserve">เพื่อจ่ายเป็นเงินบำเหน็จลูกจ้างประจำที่เกษียณอายุราชการ </t>
  </si>
  <si>
    <t>เพื่อจ่ายเป็นเงินช่วยค่าทำศพ ของพนักงาน ลูกจ้างประจำ และพนักงานจ้างที่เสียชีวิตระหว่างรับราชการ</t>
  </si>
  <si>
    <t>เพื่อจ่ายเป็นเงินสมทบเข้ากองทุนประกันสังคม ตามกฎกระทรวง ฉบับที่ ๑๐ (พ.ศ.๒๕๔๑) ออกตามความในพระราชบัญญัติประกันสังคม พ.ศ.๒๕๓๓ ข้อ ๒ (๒)  คำนวณได้ดังนี้</t>
  </si>
  <si>
    <t>เพื่อจ่ายเป็นเงินเพิ่มการครองชีพชั่วคราวให้พนักงานจ้าง  สังกัดสำนักการประปา</t>
  </si>
  <si>
    <t>เพื่อจ่ายเป็นค่าจ้างนอกเวลา ค่าอาหารทำการนอกเวลา ให้แก่พนักงานเทศบาลและลูกจ้างที่ได้รับคำสั่งให้มาปฏิบัติงานนอกเวลาราชการหรือในวันหยุดราชการ ตามระเบียบกระทรวงมหาดไทย</t>
  </si>
  <si>
    <t>ครุภัณฑ์วิทยาศาสตร์หรือการแพทย์</t>
  </si>
  <si>
    <t xml:space="preserve"> - ปั้มจ่ายสารเคมี อัตราการจ่ายไม่น้อยกว่า 1,000 ลิตร/ชั่วโมง</t>
  </si>
  <si>
    <t>เพื่อจ่ายเป็นค่าจัดซื้อปั้มจ่ายสารเคมี อัตราการจ่ายไม่น้อยกว่า 1,000 ลิตร/ชั่วโมง จำนวน 1 เครื่อง</t>
  </si>
  <si>
    <t xml:space="preserve"> - ปั้มจ่ายสารเคมี อัตราการจ่ายไม่น้อยกว่า 330 ลิตร/ชั่วโมง</t>
  </si>
  <si>
    <t>เพื่อจ่ายเป็นค่าจัดซื้อปั้มจ่ายสารเคมี อัตราการจ่ายไม่น้อยกว่า 330 ลิตร/ชั่วโมง จำนวน 1 เครื่อง</t>
  </si>
  <si>
    <t xml:space="preserve"> - ปรัปปรุงชุดเครนรางเลื่อนภายในโรงสูบน้ำแรงสูงที่ 4</t>
  </si>
  <si>
    <t>เพื่อจ่ายเป็นค่าปรับปรุงชุดเครนรางเลื่อนภายในโรงสูบน้ำแรงสูงที่ 4 ของสำนักการประปา มีรายละเอียด ดังนี้</t>
  </si>
  <si>
    <t>1.ปรับปรุงชุดเครนรางเลื่อน สำหรับเครื่องสูบน้ำแรงสูงเครื่องที่ 1, 2, 3, 4, 6, 7, 8</t>
  </si>
  <si>
    <t>2.ประกอบด้วยสะพานสายเครนรับน้ำหนัก พร้อมชุดปั้มหัวท้ายสะพาน จำนวน 1 ชุด</t>
  </si>
  <si>
    <t xml:space="preserve"> - วางท่อเมนประปาบริเวณซอยสวรรค์วิถี 48</t>
  </si>
  <si>
    <t>ประมาณการรายจ่ายรวมทั้งสิ้น 121,259,900 บาท จ่ายจากรายได้จัดเก็บเอง แยกเป็น</t>
  </si>
  <si>
    <t>เพื่อจ่ายเป็นเงินสมทบกองทุนเงินทดแทนประจำปี พ.ศ.2563 (ตั้งแต่วันที่ 1 มกราคม 2563 ถึง 31 ธันวาคม 2563) ในอัตราร้อยละ 0.2 ของค่าจ้างโดยประมาณทั้งปี คำนวณได้ดังนี้</t>
  </si>
  <si>
    <t>ส่งสมทบในอัตราร้อยละ 0.2 ของค่าตอบแทน</t>
  </si>
  <si>
    <t>ฉะนั้นจึงขอตั้งจ่าย</t>
  </si>
  <si>
    <t xml:space="preserve"> - เป็นไปตามพระราชบัญญัติเงินทดแทน (ฉบับที่ ๒) พ.ศ.๒๕๖๑ ประกาศ ณ วันที่ ๑๐ ตุลาคม ๒๕๖๑</t>
  </si>
  <si>
    <t xml:space="preserve"> - เป็นไปตามหนังสือกรมส่งเสริมปกครองส่วนท้องถิ่นด่วนที่สุด ที่ มท ๐๘๐๘.๒/ว๔๑๗๒ ลงวันที่ ๒๔ ธันวาคม ๒๕๖๑ เรื่อง การตั้งงบประมาณเงินสมทบกองทุนเงินทดแทน</t>
  </si>
  <si>
    <t>ค่าตอบแทนพนักงานจ้าง (จำนวน 65 อัตรา)</t>
  </si>
  <si>
    <t>ประมาณการรายรับปีงบประมาณ 2563</t>
  </si>
  <si>
    <t xml:space="preserve"> - วางท่อเมนประปาบริเวณหลังสนามกีฬากลางนครสวรรค์</t>
  </si>
  <si>
    <t>เพื่อจ่ายเป็นค่าจ้างเหมาแรงงานบุคคลภายนอกให้กระทำการต่างๆ รวมทั้งจ้างเหมาทำของ รับส่งของ ค่าจ้างเหมาแรงงานปฏิบัติงานสำนักการประปา โรงผลิตน้ำประปาหน้าผา, เกาะยม, แควใหญ่</t>
  </si>
  <si>
    <t xml:space="preserve"> - ค่าจ้างเหมาบริการ</t>
  </si>
  <si>
    <t xml:space="preserve">เพื่อจ่ายเป็นรายจ่ายเกี่ยวกับการโฆษณาและเผยแพร่ข่าวสารทางวิทยุกระจายเสียง โทรทัศน์ โรงมหรสพ หรือสิ่งพิมพ์ต่างๆ </t>
  </si>
  <si>
    <t>เพื่อจ่ายเป็นรายจ่ายเกี่ยวกับค่าธรรมเนียมต่างๆ</t>
  </si>
  <si>
    <t>เพื่อจ่ายเป็นรายจ่ายค่าถ่ายเอกสารต่างๆ</t>
  </si>
  <si>
    <t>เพื่อจ่ายเป็นรายจ่ายค่าเบี้ยประกันภัยรถยนต์ราชการ</t>
  </si>
  <si>
    <t xml:space="preserve"> - ค่าโฆษณาและเผยแพร่</t>
  </si>
  <si>
    <t xml:space="preserve"> - ค่าธรรมเนียมต่างๆ</t>
  </si>
  <si>
    <t xml:space="preserve"> - ค่าถ่ายเอกสาร</t>
  </si>
  <si>
    <t xml:space="preserve"> - ค่าประกันภัยรถยนต์ราชการ</t>
  </si>
  <si>
    <t>3.สายเมนไฟฟ้า จากหม้อแปลงไฟฟ้า พร้อมตู้เมนไฟฟ้าใหม่แทนตู้เดิม จำนวน 1 ชุด</t>
  </si>
  <si>
    <t xml:space="preserve"> - ถมดินสถานีผลิตน้ำประปาเกาะยม ระยะที่ 1</t>
  </si>
  <si>
    <t xml:space="preserve"> - ค่าใช้จ่ายในการเดินทางไปราชการในราชอาณาจักรและนอกราชอาณาจักร</t>
  </si>
  <si>
    <t xml:space="preserve">สำหรับจ่ายเป็นค่าใช้จ่ายในการเดินทางไปราชการในราชอาณาจักรและนอกราชอาณาจักร </t>
  </si>
  <si>
    <t>เพื่อจ่ายเป็นค่าวางท่อเมนประปาบริเวณหลังสนามกีฬากลางนครสวรรค์ จำนวน 1 งาน มีรายละเอียด ดังนี้ วางท่อ PVC ขนาดเส้นผ่าศูนย์กลาง 100 มิลลิเมตร ชั้นคุณภาพ 8.5 ชนิดต่อด้วยแหวนยาง ความยาว 376 เมตร และขนาดเส้นผ่าศูนย์กลาง 50 มิลลิเมตร ชั้นคุณภาพ 13.5 ชนิดต่อด้วยแหวนยาง ความยาว 472 เมตร ความยาวรวม 848 เมตร</t>
  </si>
  <si>
    <t xml:space="preserve">เพื่อจ่ายเป็นค่าวางท่อเมนประปาบริเวณซอยสวรรค์วิถี 48 จำนวน 1 งาน มีรายละเอียด ดังนี้ วางท่อ PVC ขนาดเส้นผ่าศูนย์กลาง 200 มิลลิเมตร ชั้นคุณภาพ 8.5 ชนิดต่อด้วยแหวนยาง ความยาว 420 เมตร </t>
  </si>
  <si>
    <t>เพื่อจ่ายเป็นค่าจ้างถมดินสถานีผลิตน้ำประปาเกาะยม ระยะที่ 1 จำนวน 1 งาน มีรายละเอียด ดังนี้ ถมดินพื้นที่ก่อสร้างสถานีผลิตน้ำประปาเกาะยม พร้อมอาคารประกอบต่างๆ และสระพักตะกอนบริเวณหนองหัวสวน มีปริมาตรดินถมอัดแน่นประมาณไม่น้อยกว่า 200,000 ลูกบาศก์เมตร</t>
  </si>
  <si>
    <t xml:space="preserve"> - วัสดุอื่น</t>
  </si>
  <si>
    <t>- วัสดุโฆษณาและเผยแพร่</t>
  </si>
  <si>
    <t xml:space="preserve"> - วัสดุคอมพิวเตอร์</t>
  </si>
  <si>
    <t xml:space="preserve"> - วัสดุงานบ้านงานครัว</t>
  </si>
  <si>
    <t xml:space="preserve"> - วัสดุวิทยาศาสตร์หรือการแพทย์</t>
  </si>
  <si>
    <t xml:space="preserve"> - วัสดุไฟฟ้าและวิทยุ</t>
  </si>
  <si>
    <t xml:space="preserve"> - วัสดุสำนักงาน</t>
  </si>
  <si>
    <t xml:space="preserve"> - วัสดุเชื้อเพลิงและหล่อลื่น</t>
  </si>
  <si>
    <t xml:space="preserve"> - วัสดุก่อสร้าง</t>
  </si>
  <si>
    <t xml:space="preserve"> - วัสดุยานพาหนะและขนส่ง</t>
  </si>
  <si>
    <t xml:space="preserve"> - เป็นไปตามแผนพัฒนาท้องถิ่น (พ.ศ.2561-2565) แบบ ผ.03 หน้าที่ 517 ลำดับที่ 855</t>
  </si>
  <si>
    <t xml:space="preserve"> - เป็นไปตามแผนพัฒนาท้องถิ่น (พ.ศ.2561-2565) แบบ ผ.03 หน้าที่ 519 ลำดับที่ 883</t>
  </si>
  <si>
    <t xml:space="preserve"> - เป็นไปตามแผนพัฒนาท้องถิ่น (พ.ศ.2561-2565) แบบ ผ.03 หน้าที่ 519 ลำดับที่ 884</t>
  </si>
  <si>
    <t xml:space="preserve"> - เป็นไปตามแผนพัฒนาท้องถิ่น (พ.ศ.2561-2565) แบบ ผ.02 หน้าที่ 321 ลำดับที่ 11</t>
  </si>
  <si>
    <t xml:space="preserve"> - เป็นไปตามแผนพัฒนาท้องถิ่น (พ.ศ.2561-2565) แบบ ผ.02 หน้าที่ 318 ลำดับที่ 5 </t>
  </si>
  <si>
    <t xml:space="preserve"> - เป็นไปตามแผนพัฒนาท้องถิ่น (พ.ศ.2561-2565) แบบ ผ.02 หน้าที่ 319 ลำดับที่ 6</t>
  </si>
  <si>
    <t xml:space="preserve"> - เป็นไปตามแผนพัฒนาท้องถิ่น (พ.ศ.2561-2565) แบบ ผ.02 หน้าที่ 329 ลำดับที่ 36</t>
  </si>
  <si>
    <t>- 480 -</t>
  </si>
  <si>
    <t>- 481 -</t>
  </si>
  <si>
    <t>- 482 -</t>
  </si>
  <si>
    <t>- 483 -</t>
  </si>
  <si>
    <t>ตามแบบแปลนรายละเอียดของเทศบาลนครนครสวรรค์</t>
  </si>
  <si>
    <t xml:space="preserve"> - เป็นไปตามแผนพัฒนาท้องถิ่น (พ.ศ.2561-2565) แบบ ผ.02 หน้าที่ 367 ลำดับที่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</si>
</sst>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&quot; &quot;;&quot;-&quot;* #,##0&quot; &quot;;&quot; &quot;* &quot;-&quot;??&quot; &quot;"/>
  </numFmts>
  <fonts count="13" x14ac:knownFonts="1">
    <font>
      <sz val="14"/>
      <color indexed="8"/>
      <name val="Cordia New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b/>
      <sz val="17"/>
      <color indexed="8"/>
      <name val="TH SarabunPSK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indexed="14"/>
      <name val="TH SarabunPSK"/>
      <family val="2"/>
    </font>
    <font>
      <sz val="18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i/>
      <sz val="18"/>
      <color indexed="8"/>
      <name val="TH SarabunPSK"/>
      <family val="2"/>
    </font>
    <font>
      <b/>
      <sz val="14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49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5" fillId="2" borderId="0" xfId="0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>
      <alignment horizontal="right"/>
    </xf>
    <xf numFmtId="0" fontId="2" fillId="0" borderId="0" xfId="0" applyNumberFormat="1" applyFont="1" applyAlignment="1"/>
    <xf numFmtId="0" fontId="2" fillId="0" borderId="0" xfId="0" applyFont="1" applyAlignment="1"/>
    <xf numFmtId="49" fontId="10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0" fontId="6" fillId="0" borderId="0" xfId="0" applyNumberFormat="1" applyFont="1" applyBorder="1" applyAlignment="1"/>
    <xf numFmtId="0" fontId="6" fillId="0" borderId="0" xfId="0" applyFont="1" applyBorder="1" applyAlignment="1"/>
    <xf numFmtId="0" fontId="9" fillId="0" borderId="0" xfId="0" applyNumberFormat="1" applyFont="1" applyBorder="1" applyAlignment="1"/>
    <xf numFmtId="0" fontId="9" fillId="0" borderId="0" xfId="0" applyFont="1" applyBorder="1" applyAlignment="1"/>
    <xf numFmtId="3" fontId="4" fillId="2" borderId="0" xfId="0" applyNumberFormat="1" applyFont="1" applyFill="1" applyBorder="1" applyAlignment="1"/>
    <xf numFmtId="49" fontId="4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8" xfId="0" applyFont="1" applyFill="1" applyBorder="1" applyAlignment="1"/>
    <xf numFmtId="49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7" xfId="0" applyFont="1" applyFill="1" applyBorder="1" applyAlignment="1"/>
    <xf numFmtId="0" fontId="6" fillId="2" borderId="9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3" fontId="6" fillId="2" borderId="4" xfId="0" applyNumberFormat="1" applyFont="1" applyFill="1" applyBorder="1" applyAlignment="1"/>
    <xf numFmtId="3" fontId="6" fillId="2" borderId="5" xfId="0" applyNumberFormat="1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3" fontId="6" fillId="2" borderId="9" xfId="0" applyNumberFormat="1" applyFont="1" applyFill="1" applyBorder="1" applyAlignment="1"/>
    <xf numFmtId="0" fontId="6" fillId="2" borderId="9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1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9" fillId="0" borderId="0" xfId="0" applyNumberFormat="1" applyFont="1" applyAlignment="1"/>
    <xf numFmtId="0" fontId="9" fillId="0" borderId="0" xfId="0" applyFont="1" applyAlignment="1"/>
    <xf numFmtId="0" fontId="9" fillId="2" borderId="0" xfId="0" applyFont="1" applyFill="1" applyBorder="1" applyAlignment="1"/>
    <xf numFmtId="0" fontId="1" fillId="2" borderId="0" xfId="0" applyFont="1" applyFill="1" applyBorder="1" applyAlignment="1"/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49" fontId="6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/>
    <xf numFmtId="164" fontId="4" fillId="2" borderId="0" xfId="0" applyNumberFormat="1" applyFont="1" applyFill="1" applyBorder="1" applyAlignment="1"/>
    <xf numFmtId="49" fontId="4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/>
    <xf numFmtId="0" fontId="4" fillId="0" borderId="0" xfId="0" applyFont="1" applyBorder="1" applyAlignment="1"/>
    <xf numFmtId="0" fontId="1" fillId="0" borderId="0" xfId="0" applyNumberFormat="1" applyFont="1" applyBorder="1" applyAlignment="1"/>
    <xf numFmtId="0" fontId="1" fillId="0" borderId="0" xfId="0" applyFont="1" applyBorder="1" applyAlignment="1"/>
    <xf numFmtId="0" fontId="4" fillId="2" borderId="0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49" fontId="4" fillId="2" borderId="8" xfId="0" applyNumberFormat="1" applyFont="1" applyFill="1" applyBorder="1" applyAlignment="1"/>
    <xf numFmtId="49" fontId="4" fillId="2" borderId="9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9" xfId="0" applyFont="1" applyFill="1" applyBorder="1" applyAlignment="1"/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/>
    <xf numFmtId="49" fontId="4" fillId="2" borderId="4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49" fontId="4" fillId="2" borderId="0" xfId="0" applyNumberFormat="1" applyFont="1" applyFill="1" applyBorder="1" applyAlignment="1">
      <alignment horizontal="left" wrapText="1"/>
    </xf>
    <xf numFmtId="0" fontId="12" fillId="2" borderId="0" xfId="0" applyFont="1" applyFill="1" applyBorder="1" applyAlignment="1"/>
    <xf numFmtId="0" fontId="12" fillId="0" borderId="0" xfId="0" applyNumberFormat="1" applyFont="1" applyBorder="1" applyAlignment="1"/>
    <xf numFmtId="0" fontId="12" fillId="0" borderId="0" xfId="0" applyFont="1" applyBorder="1" applyAlignment="1"/>
    <xf numFmtId="0" fontId="4" fillId="2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3" fontId="6" fillId="2" borderId="9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</cellXfs>
  <cellStyles count="1">
    <cellStyle name="ปกติ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topLeftCell="A17" zoomScale="180" zoomScaleNormal="180" workbookViewId="0">
      <selection activeCell="A27" sqref="A27:XFD27"/>
    </sheetView>
  </sheetViews>
  <sheetFormatPr defaultColWidth="9" defaultRowHeight="24.75" customHeight="1" x14ac:dyDescent="0.3"/>
  <cols>
    <col min="1" max="1" width="6.85546875" style="1" customWidth="1"/>
    <col min="2" max="2" width="51.85546875" style="1" customWidth="1"/>
    <col min="3" max="3" width="11.85546875" style="1" customWidth="1"/>
    <col min="4" max="4" width="14.5703125" style="1" customWidth="1"/>
    <col min="5" max="5" width="4.7109375" style="1" bestFit="1" customWidth="1"/>
    <col min="6" max="256" width="9" style="1" customWidth="1"/>
    <col min="257" max="16384" width="9" style="2"/>
  </cols>
  <sheetData>
    <row r="1" spans="1:256" ht="24.75" customHeight="1" x14ac:dyDescent="0.35">
      <c r="A1" s="117" t="s">
        <v>0</v>
      </c>
      <c r="B1" s="118"/>
      <c r="C1" s="118"/>
      <c r="D1" s="118"/>
      <c r="E1" s="118"/>
    </row>
    <row r="2" spans="1:256" ht="24.75" customHeight="1" x14ac:dyDescent="0.35">
      <c r="A2" s="117" t="s">
        <v>1</v>
      </c>
      <c r="B2" s="118"/>
      <c r="C2" s="118"/>
      <c r="D2" s="118"/>
      <c r="E2" s="118"/>
    </row>
    <row r="3" spans="1:256" ht="24.75" customHeight="1" x14ac:dyDescent="0.4">
      <c r="A3" s="117" t="s">
        <v>151</v>
      </c>
      <c r="B3" s="118"/>
      <c r="C3" s="118"/>
      <c r="D3" s="118"/>
      <c r="E3" s="118"/>
    </row>
    <row r="4" spans="1:256" ht="24.75" customHeight="1" x14ac:dyDescent="0.35">
      <c r="A4" s="117" t="s">
        <v>2</v>
      </c>
      <c r="B4" s="118"/>
      <c r="C4" s="118"/>
      <c r="D4" s="118"/>
      <c r="E4" s="118"/>
    </row>
    <row r="5" spans="1:256" ht="24.75" customHeight="1" x14ac:dyDescent="0.35">
      <c r="A5" s="117" t="s">
        <v>3</v>
      </c>
      <c r="B5" s="118"/>
      <c r="C5" s="118"/>
      <c r="D5" s="118"/>
      <c r="E5" s="118"/>
    </row>
    <row r="6" spans="1:256" ht="24.75" customHeight="1" x14ac:dyDescent="0.35">
      <c r="A6" s="3"/>
      <c r="B6" s="3"/>
      <c r="C6" s="3"/>
      <c r="D6" s="3"/>
      <c r="E6" s="3"/>
    </row>
    <row r="7" spans="1:256" ht="24.75" customHeight="1" x14ac:dyDescent="0.35">
      <c r="A7" s="121" t="s">
        <v>152</v>
      </c>
      <c r="B7" s="122"/>
      <c r="C7" s="122"/>
      <c r="D7" s="122"/>
      <c r="E7" s="122"/>
    </row>
    <row r="8" spans="1:256" ht="24.75" customHeight="1" x14ac:dyDescent="0.3">
      <c r="A8" s="4"/>
      <c r="B8" s="4"/>
      <c r="C8" s="4"/>
      <c r="D8" s="4"/>
      <c r="E8" s="4"/>
    </row>
    <row r="9" spans="1:256" ht="24.75" customHeight="1" x14ac:dyDescent="0.35">
      <c r="A9" s="5" t="s">
        <v>4</v>
      </c>
      <c r="B9" s="6"/>
      <c r="C9" s="5" t="s">
        <v>5</v>
      </c>
      <c r="D9" s="7">
        <f>SUM(D10+D12+D14+D16+D18+D20+D22+D25+D27)</f>
        <v>121265500</v>
      </c>
      <c r="E9" s="8" t="s">
        <v>6</v>
      </c>
    </row>
    <row r="10" spans="1:256" s="87" customFormat="1" ht="24.75" customHeight="1" x14ac:dyDescent="0.35">
      <c r="A10" s="6"/>
      <c r="B10" s="5" t="s">
        <v>7</v>
      </c>
      <c r="C10" s="5" t="s">
        <v>8</v>
      </c>
      <c r="D10" s="23">
        <f>8200000*12</f>
        <v>98400000</v>
      </c>
      <c r="E10" s="8" t="s">
        <v>6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24.75" customHeight="1" x14ac:dyDescent="0.35">
      <c r="A11" s="12" t="s">
        <v>153</v>
      </c>
      <c r="B11" s="13"/>
      <c r="C11" s="13"/>
      <c r="D11" s="13"/>
      <c r="E11" s="13"/>
    </row>
    <row r="12" spans="1:256" s="87" customFormat="1" ht="24.75" customHeight="1" x14ac:dyDescent="0.35">
      <c r="A12" s="6"/>
      <c r="B12" s="5" t="s">
        <v>9</v>
      </c>
      <c r="C12" s="5" t="s">
        <v>8</v>
      </c>
      <c r="D12" s="23">
        <f>32000*10*12</f>
        <v>3840000</v>
      </c>
      <c r="E12" s="8" t="s">
        <v>6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ht="46.5" customHeight="1" x14ac:dyDescent="0.3">
      <c r="A13" s="119" t="s">
        <v>154</v>
      </c>
      <c r="B13" s="120"/>
      <c r="C13" s="120"/>
      <c r="D13" s="120"/>
      <c r="E13" s="120"/>
    </row>
    <row r="14" spans="1:256" s="87" customFormat="1" ht="24.75" customHeight="1" x14ac:dyDescent="0.35">
      <c r="A14" s="6"/>
      <c r="B14" s="5" t="s">
        <v>10</v>
      </c>
      <c r="C14" s="5" t="s">
        <v>8</v>
      </c>
      <c r="D14" s="23">
        <v>200000</v>
      </c>
      <c r="E14" s="8" t="s">
        <v>6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ht="48.75" customHeight="1" x14ac:dyDescent="0.3">
      <c r="A15" s="119" t="s">
        <v>11</v>
      </c>
      <c r="B15" s="120"/>
      <c r="C15" s="120"/>
      <c r="D15" s="120"/>
      <c r="E15" s="120"/>
    </row>
    <row r="16" spans="1:256" s="87" customFormat="1" ht="24.75" customHeight="1" x14ac:dyDescent="0.35">
      <c r="A16" s="6"/>
      <c r="B16" s="5" t="s">
        <v>12</v>
      </c>
      <c r="C16" s="5" t="s">
        <v>8</v>
      </c>
      <c r="D16" s="23">
        <v>1000000</v>
      </c>
      <c r="E16" s="8" t="s">
        <v>6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ht="49.5" customHeight="1" x14ac:dyDescent="0.3">
      <c r="A17" s="119" t="s">
        <v>155</v>
      </c>
      <c r="B17" s="120"/>
      <c r="C17" s="120"/>
      <c r="D17" s="120"/>
      <c r="E17" s="120"/>
    </row>
    <row r="18" spans="1:256" s="87" customFormat="1" ht="24.75" customHeight="1" x14ac:dyDescent="0.35">
      <c r="A18" s="6"/>
      <c r="B18" s="5" t="s">
        <v>13</v>
      </c>
      <c r="C18" s="5" t="s">
        <v>8</v>
      </c>
      <c r="D18" s="23">
        <v>25500</v>
      </c>
      <c r="E18" s="8" t="s">
        <v>6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ht="24.75" customHeight="1" x14ac:dyDescent="0.35">
      <c r="A19" s="12" t="s">
        <v>14</v>
      </c>
      <c r="B19" s="13"/>
      <c r="C19" s="13"/>
      <c r="D19" s="13"/>
      <c r="E19" s="9"/>
    </row>
    <row r="20" spans="1:256" s="87" customFormat="1" ht="24.75" customHeight="1" x14ac:dyDescent="0.35">
      <c r="A20" s="6"/>
      <c r="B20" s="5" t="s">
        <v>15</v>
      </c>
      <c r="C20" s="5" t="s">
        <v>8</v>
      </c>
      <c r="D20" s="23">
        <v>300000</v>
      </c>
      <c r="E20" s="8" t="s">
        <v>6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ht="24.75" customHeight="1" x14ac:dyDescent="0.35">
      <c r="A21" s="12" t="s">
        <v>150</v>
      </c>
      <c r="B21" s="13"/>
      <c r="C21" s="13"/>
      <c r="D21" s="13"/>
      <c r="E21" s="13"/>
    </row>
    <row r="22" spans="1:256" s="87" customFormat="1" ht="24.75" customHeight="1" x14ac:dyDescent="0.35">
      <c r="A22" s="6"/>
      <c r="B22" s="5" t="s">
        <v>16</v>
      </c>
      <c r="C22" s="5" t="s">
        <v>8</v>
      </c>
      <c r="D22" s="23">
        <v>1000000</v>
      </c>
      <c r="E22" s="8" t="s">
        <v>6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ht="24.75" customHeight="1" x14ac:dyDescent="0.35">
      <c r="A23" s="12" t="s">
        <v>17</v>
      </c>
      <c r="B23" s="13"/>
      <c r="C23" s="13"/>
      <c r="D23" s="13"/>
      <c r="E23" s="13"/>
    </row>
    <row r="24" spans="1:256" ht="24.75" customHeight="1" x14ac:dyDescent="0.35">
      <c r="A24" s="12" t="s">
        <v>156</v>
      </c>
      <c r="B24" s="13"/>
      <c r="C24" s="13"/>
      <c r="D24" s="13"/>
      <c r="E24" s="13"/>
    </row>
    <row r="25" spans="1:256" s="87" customFormat="1" ht="24.75" customHeight="1" x14ac:dyDescent="0.35">
      <c r="A25" s="6"/>
      <c r="B25" s="5" t="s">
        <v>18</v>
      </c>
      <c r="C25" s="5" t="s">
        <v>8</v>
      </c>
      <c r="D25" s="23">
        <v>500000</v>
      </c>
      <c r="E25" s="8" t="s">
        <v>6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ht="24.75" customHeight="1" x14ac:dyDescent="0.35">
      <c r="A26" s="10" t="s">
        <v>19</v>
      </c>
      <c r="B26" s="11"/>
      <c r="C26" s="13"/>
      <c r="D26" s="13"/>
      <c r="E26" s="13"/>
    </row>
    <row r="27" spans="1:256" s="66" customFormat="1" ht="24.75" customHeight="1" x14ac:dyDescent="0.35">
      <c r="A27" s="6"/>
      <c r="B27" s="6" t="s">
        <v>157</v>
      </c>
      <c r="C27" s="6" t="s">
        <v>8</v>
      </c>
      <c r="D27" s="113">
        <v>16000000</v>
      </c>
      <c r="E27" s="6" t="s">
        <v>6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s="20" customFormat="1" ht="24.75" customHeight="1" x14ac:dyDescent="0.35">
      <c r="A28" s="19" t="s">
        <v>158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</sheetData>
  <mergeCells count="9">
    <mergeCell ref="A3:E3"/>
    <mergeCell ref="A1:E1"/>
    <mergeCell ref="A13:E13"/>
    <mergeCell ref="A2:E2"/>
    <mergeCell ref="A17:E17"/>
    <mergeCell ref="A4:E4"/>
    <mergeCell ref="A15:E15"/>
    <mergeCell ref="A7:E7"/>
    <mergeCell ref="A5:E5"/>
  </mergeCells>
  <pageMargins left="1.1023622047244095" right="0.70866141732283472" top="0.55118110236220474" bottom="0.74803149606299213" header="0.31496062992125984" footer="0.31496062992125984"/>
  <pageSetup paperSize="9" firstPageNumber="479" orientation="portrait" useFirstPageNumber="1" r:id="rId1"/>
  <headerFooter>
    <oddHeader>&amp;C&amp;"Cordia New,Regular"&amp;14&amp;K000000-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showGridLines="0" topLeftCell="A46" zoomScale="170" zoomScaleNormal="170" workbookViewId="0">
      <selection activeCell="A36" sqref="A36:E36"/>
    </sheetView>
  </sheetViews>
  <sheetFormatPr defaultColWidth="9" defaultRowHeight="24" customHeight="1" x14ac:dyDescent="0.3"/>
  <cols>
    <col min="1" max="1" width="7.5703125" style="1" customWidth="1"/>
    <col min="2" max="2" width="44.5703125" style="1" customWidth="1"/>
    <col min="3" max="3" width="16.85546875" style="1" customWidth="1"/>
    <col min="4" max="4" width="14.140625" style="1" customWidth="1"/>
    <col min="5" max="5" width="8.140625" style="1" customWidth="1"/>
    <col min="6" max="256" width="9" style="1" customWidth="1"/>
    <col min="257" max="16384" width="9" style="2"/>
  </cols>
  <sheetData>
    <row r="1" spans="1:256" ht="23.45" customHeight="1" x14ac:dyDescent="0.35">
      <c r="A1" s="123" t="s">
        <v>233</v>
      </c>
      <c r="B1" s="124"/>
      <c r="C1" s="124"/>
      <c r="D1" s="124"/>
      <c r="E1" s="124"/>
    </row>
    <row r="2" spans="1:256" s="22" customFormat="1" ht="29.45" customHeight="1" x14ac:dyDescent="0.35">
      <c r="A2" s="117" t="s">
        <v>21</v>
      </c>
      <c r="B2" s="118"/>
      <c r="C2" s="118"/>
      <c r="D2" s="118"/>
      <c r="E2" s="118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29.45" customHeight="1" x14ac:dyDescent="0.4">
      <c r="A3" s="117" t="s">
        <v>151</v>
      </c>
      <c r="B3" s="118"/>
      <c r="C3" s="118"/>
      <c r="D3" s="118"/>
      <c r="E3" s="118"/>
    </row>
    <row r="4" spans="1:256" ht="26.45" customHeight="1" x14ac:dyDescent="0.35">
      <c r="A4" s="117" t="s">
        <v>22</v>
      </c>
      <c r="B4" s="118"/>
      <c r="C4" s="118"/>
      <c r="D4" s="118"/>
      <c r="E4" s="118"/>
    </row>
    <row r="5" spans="1:256" ht="26.45" customHeight="1" x14ac:dyDescent="0.35">
      <c r="A5" s="117" t="s">
        <v>23</v>
      </c>
      <c r="B5" s="118"/>
      <c r="C5" s="118"/>
      <c r="D5" s="118"/>
      <c r="E5" s="118"/>
    </row>
    <row r="6" spans="1:256" ht="26.45" customHeight="1" x14ac:dyDescent="0.35">
      <c r="A6" s="117" t="s">
        <v>24</v>
      </c>
      <c r="B6" s="118"/>
      <c r="C6" s="118"/>
      <c r="D6" s="118"/>
      <c r="E6" s="118"/>
    </row>
    <row r="7" spans="1:256" ht="26.45" customHeight="1" x14ac:dyDescent="0.35">
      <c r="A7" s="117" t="s">
        <v>25</v>
      </c>
      <c r="B7" s="118"/>
      <c r="C7" s="118"/>
      <c r="D7" s="118"/>
      <c r="E7" s="118"/>
    </row>
    <row r="8" spans="1:256" ht="23.45" customHeight="1" x14ac:dyDescent="0.35">
      <c r="A8" s="13"/>
      <c r="B8" s="13"/>
      <c r="C8" s="13"/>
      <c r="D8" s="13"/>
      <c r="E8" s="13"/>
    </row>
    <row r="9" spans="1:256" ht="23.45" customHeight="1" x14ac:dyDescent="0.35">
      <c r="A9" s="17" t="s">
        <v>20</v>
      </c>
      <c r="B9" s="13"/>
      <c r="C9" s="13"/>
      <c r="D9" s="13"/>
      <c r="E9" s="13"/>
    </row>
    <row r="10" spans="1:256" ht="23.45" customHeight="1" x14ac:dyDescent="0.35">
      <c r="A10" s="13"/>
      <c r="B10" s="12" t="s">
        <v>26</v>
      </c>
      <c r="C10" s="13"/>
      <c r="D10" s="13"/>
      <c r="E10" s="13"/>
    </row>
    <row r="11" spans="1:256" ht="20.100000000000001" customHeight="1" x14ac:dyDescent="0.35">
      <c r="A11" s="13"/>
      <c r="B11" s="13"/>
      <c r="C11" s="13"/>
      <c r="D11" s="13"/>
      <c r="E11" s="13"/>
    </row>
    <row r="12" spans="1:256" ht="23.45" customHeight="1" x14ac:dyDescent="0.35">
      <c r="A12" s="17" t="s">
        <v>27</v>
      </c>
      <c r="B12" s="13"/>
      <c r="C12" s="13"/>
      <c r="D12" s="13"/>
      <c r="E12" s="13"/>
    </row>
    <row r="13" spans="1:256" ht="23.45" customHeight="1" x14ac:dyDescent="0.35">
      <c r="A13" s="13"/>
      <c r="B13" s="12" t="s">
        <v>28</v>
      </c>
      <c r="C13" s="13"/>
      <c r="D13" s="13"/>
      <c r="E13" s="13"/>
    </row>
    <row r="14" spans="1:256" ht="23.45" customHeight="1" x14ac:dyDescent="0.35">
      <c r="A14" s="13"/>
      <c r="B14" s="12" t="s">
        <v>29</v>
      </c>
      <c r="C14" s="13"/>
      <c r="D14" s="13"/>
      <c r="E14" s="13"/>
    </row>
    <row r="15" spans="1:256" ht="23.45" customHeight="1" x14ac:dyDescent="0.35">
      <c r="A15" s="13"/>
      <c r="B15" s="12" t="s">
        <v>30</v>
      </c>
      <c r="C15" s="13"/>
      <c r="D15" s="13"/>
      <c r="E15" s="13"/>
    </row>
    <row r="16" spans="1:256" ht="23.45" customHeight="1" x14ac:dyDescent="0.35">
      <c r="A16" s="13"/>
      <c r="B16" s="12" t="s">
        <v>31</v>
      </c>
      <c r="C16" s="13"/>
      <c r="D16" s="13"/>
      <c r="E16" s="13"/>
    </row>
    <row r="17" spans="1:5" ht="20.100000000000001" customHeight="1" x14ac:dyDescent="0.35">
      <c r="A17" s="13"/>
      <c r="B17" s="13"/>
      <c r="C17" s="13"/>
      <c r="D17" s="13"/>
      <c r="E17" s="13"/>
    </row>
    <row r="18" spans="1:5" ht="23.45" customHeight="1" x14ac:dyDescent="0.35">
      <c r="A18" s="17" t="s">
        <v>32</v>
      </c>
      <c r="B18" s="13"/>
      <c r="C18" s="13"/>
      <c r="D18" s="13"/>
      <c r="E18" s="13"/>
    </row>
    <row r="19" spans="1:5" ht="26.45" customHeight="1" x14ac:dyDescent="0.35">
      <c r="A19" s="13"/>
      <c r="B19" s="12" t="s">
        <v>33</v>
      </c>
      <c r="C19" s="12" t="s">
        <v>34</v>
      </c>
      <c r="D19" s="23">
        <v>117407990</v>
      </c>
      <c r="E19" s="14" t="s">
        <v>6</v>
      </c>
    </row>
    <row r="20" spans="1:5" ht="20.100000000000001" customHeight="1" x14ac:dyDescent="0.3">
      <c r="A20" s="4"/>
      <c r="B20" s="4"/>
      <c r="C20" s="4"/>
      <c r="D20" s="4"/>
      <c r="E20" s="4"/>
    </row>
    <row r="21" spans="1:5" ht="20.100000000000001" customHeight="1" x14ac:dyDescent="0.3">
      <c r="A21" s="4"/>
      <c r="B21" s="4"/>
      <c r="C21" s="4"/>
      <c r="D21" s="4"/>
      <c r="E21" s="4"/>
    </row>
    <row r="22" spans="1:5" ht="20.100000000000001" customHeight="1" x14ac:dyDescent="0.3">
      <c r="A22" s="4"/>
      <c r="B22" s="4"/>
      <c r="C22" s="4"/>
      <c r="D22" s="4"/>
      <c r="E22" s="4"/>
    </row>
    <row r="23" spans="1:5" ht="20.100000000000001" customHeight="1" x14ac:dyDescent="0.3">
      <c r="A23" s="4"/>
      <c r="B23" s="4"/>
      <c r="C23" s="4"/>
      <c r="D23" s="4"/>
      <c r="E23" s="4"/>
    </row>
    <row r="24" spans="1:5" ht="20.100000000000001" customHeight="1" x14ac:dyDescent="0.3">
      <c r="A24" s="4"/>
      <c r="B24" s="4"/>
      <c r="C24" s="4"/>
      <c r="D24" s="4"/>
      <c r="E24" s="4"/>
    </row>
    <row r="25" spans="1:5" ht="20.100000000000001" customHeight="1" x14ac:dyDescent="0.3">
      <c r="A25" s="4"/>
      <c r="B25" s="4"/>
      <c r="C25" s="4"/>
      <c r="D25" s="4"/>
      <c r="E25" s="4"/>
    </row>
    <row r="26" spans="1:5" ht="20.100000000000001" customHeight="1" x14ac:dyDescent="0.3">
      <c r="A26" s="4"/>
      <c r="B26" s="4"/>
      <c r="C26" s="4"/>
      <c r="D26" s="4"/>
      <c r="E26" s="4"/>
    </row>
    <row r="27" spans="1:5" ht="20.100000000000001" customHeight="1" x14ac:dyDescent="0.3">
      <c r="A27" s="4"/>
      <c r="B27" s="4"/>
      <c r="C27" s="4"/>
      <c r="D27" s="4"/>
      <c r="E27" s="4"/>
    </row>
    <row r="28" spans="1:5" ht="20.100000000000001" customHeight="1" x14ac:dyDescent="0.3">
      <c r="A28" s="4"/>
      <c r="B28" s="4"/>
      <c r="C28" s="4"/>
      <c r="D28" s="4"/>
      <c r="E28" s="4"/>
    </row>
    <row r="29" spans="1:5" ht="20.100000000000001" customHeight="1" x14ac:dyDescent="0.3">
      <c r="A29" s="4"/>
      <c r="B29" s="4"/>
      <c r="C29" s="4"/>
      <c r="D29" s="4"/>
      <c r="E29" s="4"/>
    </row>
    <row r="30" spans="1:5" ht="20.100000000000001" customHeight="1" x14ac:dyDescent="0.3">
      <c r="A30" s="4"/>
      <c r="B30" s="4"/>
      <c r="C30" s="4"/>
      <c r="D30" s="4"/>
      <c r="E30" s="4"/>
    </row>
    <row r="31" spans="1:5" ht="20.100000000000001" customHeight="1" x14ac:dyDescent="0.3">
      <c r="A31" s="4"/>
      <c r="B31" s="4"/>
      <c r="C31" s="4"/>
      <c r="D31" s="4"/>
      <c r="E31" s="4"/>
    </row>
    <row r="32" spans="1:5" ht="20.100000000000001" customHeight="1" x14ac:dyDescent="0.3">
      <c r="A32" s="4"/>
      <c r="B32" s="4"/>
      <c r="C32" s="4"/>
      <c r="D32" s="4"/>
      <c r="E32" s="4"/>
    </row>
    <row r="33" spans="1:5" ht="20.100000000000001" customHeight="1" x14ac:dyDescent="0.3">
      <c r="A33" s="4"/>
      <c r="B33" s="4"/>
      <c r="C33" s="4"/>
      <c r="D33" s="4"/>
      <c r="E33" s="4"/>
    </row>
    <row r="34" spans="1:5" ht="20.100000000000001" customHeight="1" x14ac:dyDescent="0.3">
      <c r="A34" s="4"/>
      <c r="B34" s="4"/>
      <c r="C34" s="4"/>
      <c r="D34" s="4"/>
      <c r="E34" s="4"/>
    </row>
    <row r="35" spans="1:5" ht="23.45" customHeight="1" x14ac:dyDescent="0.35">
      <c r="A35" s="123" t="s">
        <v>235</v>
      </c>
      <c r="B35" s="124"/>
      <c r="C35" s="124"/>
      <c r="D35" s="124"/>
      <c r="E35" s="124"/>
    </row>
    <row r="36" spans="1:5" ht="29.45" customHeight="1" x14ac:dyDescent="0.35">
      <c r="A36" s="117" t="s">
        <v>21</v>
      </c>
      <c r="B36" s="118"/>
      <c r="C36" s="118"/>
      <c r="D36" s="118"/>
      <c r="E36" s="118"/>
    </row>
    <row r="37" spans="1:5" ht="29.45" customHeight="1" x14ac:dyDescent="0.4">
      <c r="A37" s="117" t="s">
        <v>159</v>
      </c>
      <c r="B37" s="118"/>
      <c r="C37" s="118"/>
      <c r="D37" s="118"/>
      <c r="E37" s="118"/>
    </row>
    <row r="38" spans="1:5" ht="26.45" customHeight="1" x14ac:dyDescent="0.35">
      <c r="A38" s="117" t="s">
        <v>22</v>
      </c>
      <c r="B38" s="118"/>
      <c r="C38" s="118"/>
      <c r="D38" s="118"/>
      <c r="E38" s="118"/>
    </row>
    <row r="39" spans="1:5" ht="26.45" customHeight="1" x14ac:dyDescent="0.35">
      <c r="A39" s="117" t="s">
        <v>23</v>
      </c>
      <c r="B39" s="118"/>
      <c r="C39" s="118"/>
      <c r="D39" s="118"/>
      <c r="E39" s="118"/>
    </row>
    <row r="40" spans="1:5" ht="26.45" customHeight="1" x14ac:dyDescent="0.35">
      <c r="A40" s="117" t="s">
        <v>35</v>
      </c>
      <c r="B40" s="118"/>
      <c r="C40" s="118"/>
      <c r="D40" s="118"/>
      <c r="E40" s="118"/>
    </row>
    <row r="41" spans="1:5" ht="26.45" customHeight="1" x14ac:dyDescent="0.35">
      <c r="A41" s="117" t="s">
        <v>36</v>
      </c>
      <c r="B41" s="118"/>
      <c r="C41" s="118"/>
      <c r="D41" s="118"/>
      <c r="E41" s="118"/>
    </row>
    <row r="42" spans="1:5" ht="20.100000000000001" customHeight="1" x14ac:dyDescent="0.3">
      <c r="A42" s="4"/>
      <c r="B42" s="4"/>
      <c r="C42" s="4"/>
      <c r="D42" s="4"/>
      <c r="E42" s="4"/>
    </row>
    <row r="43" spans="1:5" ht="23.45" customHeight="1" x14ac:dyDescent="0.35">
      <c r="A43" s="17" t="s">
        <v>20</v>
      </c>
      <c r="B43" s="13"/>
      <c r="C43" s="13"/>
      <c r="D43" s="13"/>
      <c r="E43" s="13"/>
    </row>
    <row r="44" spans="1:5" ht="23.45" customHeight="1" x14ac:dyDescent="0.35">
      <c r="A44" s="13"/>
      <c r="B44" s="12" t="s">
        <v>37</v>
      </c>
      <c r="C44" s="13"/>
      <c r="D44" s="13"/>
      <c r="E44" s="13"/>
    </row>
    <row r="45" spans="1:5" ht="23.45" customHeight="1" x14ac:dyDescent="0.35">
      <c r="A45" s="13"/>
      <c r="B45" s="12" t="s">
        <v>38</v>
      </c>
      <c r="C45" s="13"/>
      <c r="D45" s="13"/>
      <c r="E45" s="13"/>
    </row>
    <row r="46" spans="1:5" ht="23.45" customHeight="1" x14ac:dyDescent="0.35">
      <c r="A46" s="13"/>
      <c r="B46" s="12" t="s">
        <v>39</v>
      </c>
      <c r="C46" s="13"/>
      <c r="D46" s="13"/>
      <c r="E46" s="13"/>
    </row>
    <row r="47" spans="1:5" ht="20.100000000000001" customHeight="1" x14ac:dyDescent="0.35">
      <c r="A47" s="13"/>
      <c r="B47" s="13"/>
      <c r="C47" s="13"/>
      <c r="D47" s="13"/>
      <c r="E47" s="13"/>
    </row>
    <row r="48" spans="1:5" ht="23.45" customHeight="1" x14ac:dyDescent="0.35">
      <c r="A48" s="17" t="s">
        <v>27</v>
      </c>
      <c r="B48" s="13"/>
      <c r="C48" s="13"/>
      <c r="D48" s="13"/>
      <c r="E48" s="13"/>
    </row>
    <row r="49" spans="1:5" ht="23.45" customHeight="1" x14ac:dyDescent="0.35">
      <c r="A49" s="13"/>
      <c r="B49" s="12" t="s">
        <v>40</v>
      </c>
      <c r="C49" s="13"/>
      <c r="D49" s="13"/>
      <c r="E49" s="13"/>
    </row>
    <row r="50" spans="1:5" ht="23.45" customHeight="1" x14ac:dyDescent="0.35">
      <c r="A50" s="13"/>
      <c r="B50" s="12" t="s">
        <v>41</v>
      </c>
      <c r="C50" s="13"/>
      <c r="D50" s="13"/>
      <c r="E50" s="13"/>
    </row>
    <row r="51" spans="1:5" ht="23.45" customHeight="1" x14ac:dyDescent="0.35">
      <c r="A51" s="13"/>
      <c r="B51" s="12" t="s">
        <v>42</v>
      </c>
      <c r="C51" s="13"/>
      <c r="D51" s="13"/>
      <c r="E51" s="13"/>
    </row>
    <row r="52" spans="1:5" ht="20.100000000000001" customHeight="1" x14ac:dyDescent="0.35">
      <c r="A52" s="13"/>
      <c r="B52" s="13"/>
      <c r="C52" s="13"/>
      <c r="D52" s="13"/>
      <c r="E52" s="13"/>
    </row>
    <row r="53" spans="1:5" ht="23.45" customHeight="1" x14ac:dyDescent="0.35">
      <c r="A53" s="17" t="s">
        <v>32</v>
      </c>
      <c r="B53" s="13"/>
      <c r="C53" s="13"/>
      <c r="D53" s="13"/>
      <c r="E53" s="13"/>
    </row>
    <row r="54" spans="1:5" ht="26.45" customHeight="1" x14ac:dyDescent="0.35">
      <c r="A54" s="13"/>
      <c r="B54" s="12" t="s">
        <v>33</v>
      </c>
      <c r="C54" s="12" t="s">
        <v>34</v>
      </c>
      <c r="D54" s="23">
        <v>3851910</v>
      </c>
      <c r="E54" s="14" t="s">
        <v>6</v>
      </c>
    </row>
    <row r="55" spans="1:5" ht="24" customHeight="1" x14ac:dyDescent="0.35">
      <c r="A55" s="19"/>
      <c r="B55" s="19"/>
      <c r="C55" s="19"/>
      <c r="D55" s="19"/>
      <c r="E55" s="19"/>
    </row>
    <row r="56" spans="1:5" ht="24" customHeight="1" x14ac:dyDescent="0.35">
      <c r="A56" s="19"/>
      <c r="B56" s="19"/>
      <c r="C56" s="19"/>
      <c r="D56" s="19"/>
      <c r="E56" s="19"/>
    </row>
    <row r="57" spans="1:5" ht="24" customHeight="1" x14ac:dyDescent="0.35">
      <c r="A57" s="19"/>
      <c r="B57" s="19"/>
      <c r="C57" s="19"/>
      <c r="D57" s="19"/>
      <c r="E57" s="19"/>
    </row>
    <row r="58" spans="1:5" ht="24" customHeight="1" x14ac:dyDescent="0.35">
      <c r="A58" s="19"/>
      <c r="B58" s="19"/>
      <c r="C58" s="19"/>
      <c r="D58" s="19"/>
      <c r="E58" s="19"/>
    </row>
    <row r="59" spans="1:5" ht="24" customHeight="1" x14ac:dyDescent="0.35">
      <c r="A59" s="19"/>
      <c r="B59" s="19"/>
      <c r="C59" s="19"/>
      <c r="D59" s="19"/>
      <c r="E59" s="19"/>
    </row>
    <row r="60" spans="1:5" ht="24" customHeight="1" x14ac:dyDescent="0.35">
      <c r="A60" s="19"/>
      <c r="B60" s="19"/>
      <c r="C60" s="19"/>
      <c r="D60" s="19"/>
      <c r="E60" s="19"/>
    </row>
    <row r="61" spans="1:5" ht="24" customHeight="1" x14ac:dyDescent="0.35">
      <c r="A61" s="19"/>
      <c r="B61" s="19"/>
      <c r="C61" s="19"/>
      <c r="D61" s="19"/>
      <c r="E61" s="19"/>
    </row>
    <row r="62" spans="1:5" ht="24" customHeight="1" x14ac:dyDescent="0.35">
      <c r="A62" s="19"/>
      <c r="B62" s="19"/>
      <c r="C62" s="19"/>
      <c r="D62" s="19"/>
      <c r="E62" s="19"/>
    </row>
    <row r="63" spans="1:5" ht="24" customHeight="1" x14ac:dyDescent="0.35">
      <c r="A63" s="19"/>
      <c r="B63" s="19"/>
      <c r="C63" s="19"/>
      <c r="D63" s="19"/>
      <c r="E63" s="19"/>
    </row>
  </sheetData>
  <mergeCells count="14">
    <mergeCell ref="A41:E41"/>
    <mergeCell ref="A7:E7"/>
    <mergeCell ref="A6:E6"/>
    <mergeCell ref="A35:E35"/>
    <mergeCell ref="A1:E1"/>
    <mergeCell ref="A5:E5"/>
    <mergeCell ref="A40:E40"/>
    <mergeCell ref="A4:E4"/>
    <mergeCell ref="A39:E39"/>
    <mergeCell ref="A3:E3"/>
    <mergeCell ref="A38:E38"/>
    <mergeCell ref="A2:E2"/>
    <mergeCell ref="A37:E37"/>
    <mergeCell ref="A36:E36"/>
  </mergeCells>
  <pageMargins left="0.98425196850393704" right="0.59055118110236227" top="0.98425196850393704" bottom="0.5905511811023622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topLeftCell="A28" zoomScale="130" zoomScaleNormal="130" workbookViewId="0">
      <selection activeCell="L22" sqref="L22:L43"/>
    </sheetView>
  </sheetViews>
  <sheetFormatPr defaultColWidth="9" defaultRowHeight="24" customHeight="1" x14ac:dyDescent="0.3"/>
  <cols>
    <col min="1" max="1" width="18.140625" style="15" customWidth="1"/>
    <col min="2" max="2" width="5.140625" style="15" customWidth="1"/>
    <col min="3" max="3" width="11.85546875" style="15" bestFit="1" customWidth="1"/>
    <col min="4" max="4" width="11.42578125" style="15" customWidth="1"/>
    <col min="5" max="5" width="19.85546875" style="15" customWidth="1"/>
    <col min="6" max="6" width="18.42578125" style="15" customWidth="1"/>
    <col min="7" max="7" width="11.7109375" style="15" customWidth="1"/>
    <col min="8" max="8" width="12.85546875" style="15" customWidth="1"/>
    <col min="9" max="9" width="13.5703125" style="15" customWidth="1"/>
    <col min="10" max="10" width="14.85546875" style="15" customWidth="1"/>
    <col min="11" max="11" width="5.140625" style="15" customWidth="1"/>
    <col min="12" max="12" width="7.28515625" style="15" bestFit="1" customWidth="1"/>
    <col min="13" max="256" width="9" style="15" customWidth="1"/>
    <col min="257" max="16384" width="9" style="16"/>
  </cols>
  <sheetData>
    <row r="1" spans="1:256" s="2" customFormat="1" ht="27.75" customHeight="1" x14ac:dyDescent="0.35">
      <c r="A1" s="117" t="s">
        <v>160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31" t="s">
        <v>234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26.45" customHeight="1" x14ac:dyDescent="0.35">
      <c r="A2" s="117" t="s">
        <v>43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3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6.45" customHeight="1" x14ac:dyDescent="0.35">
      <c r="A3" s="117" t="s">
        <v>44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31"/>
    </row>
    <row r="4" spans="1:256" s="2" customFormat="1" ht="26.45" customHeight="1" x14ac:dyDescent="0.35">
      <c r="A4" s="117" t="s">
        <v>45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3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25.5" customHeight="1" x14ac:dyDescent="0.35">
      <c r="A5" s="117" t="s">
        <v>24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26.45" customHeight="1" x14ac:dyDescent="0.35">
      <c r="A6" s="117" t="s">
        <v>25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20.100000000000001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1" customHeight="1" x14ac:dyDescent="0.35">
      <c r="A8" s="142" t="s">
        <v>53</v>
      </c>
      <c r="B8" s="125" t="s">
        <v>46</v>
      </c>
      <c r="C8" s="126"/>
      <c r="D8" s="125" t="s">
        <v>47</v>
      </c>
      <c r="E8" s="126"/>
      <c r="F8" s="72" t="s">
        <v>48</v>
      </c>
      <c r="G8" s="72" t="s">
        <v>49</v>
      </c>
      <c r="H8" s="142" t="s">
        <v>50</v>
      </c>
      <c r="I8" s="73"/>
      <c r="J8" s="72" t="s">
        <v>51</v>
      </c>
      <c r="K8" s="74" t="s">
        <v>52</v>
      </c>
      <c r="L8" s="131"/>
    </row>
    <row r="9" spans="1:256" ht="21" customHeight="1" x14ac:dyDescent="0.35">
      <c r="A9" s="143"/>
      <c r="B9" s="127"/>
      <c r="C9" s="128"/>
      <c r="D9" s="127"/>
      <c r="E9" s="128"/>
      <c r="F9" s="24" t="s">
        <v>54</v>
      </c>
      <c r="G9" s="24" t="s">
        <v>55</v>
      </c>
      <c r="H9" s="143"/>
      <c r="I9" s="24" t="s">
        <v>5</v>
      </c>
      <c r="J9" s="24" t="s">
        <v>56</v>
      </c>
      <c r="K9" s="75" t="s">
        <v>57</v>
      </c>
      <c r="L9" s="131"/>
    </row>
    <row r="10" spans="1:256" ht="23.45" customHeight="1" x14ac:dyDescent="0.35">
      <c r="A10" s="144"/>
      <c r="B10" s="129"/>
      <c r="C10" s="130"/>
      <c r="D10" s="129"/>
      <c r="E10" s="130"/>
      <c r="F10" s="76"/>
      <c r="G10" s="76"/>
      <c r="H10" s="144"/>
      <c r="I10" s="25"/>
      <c r="J10" s="24" t="s">
        <v>58</v>
      </c>
      <c r="K10" s="77"/>
      <c r="L10" s="131"/>
    </row>
    <row r="11" spans="1:256" ht="23.45" customHeight="1" x14ac:dyDescent="0.35">
      <c r="A11" s="26"/>
      <c r="B11" s="31"/>
      <c r="C11" s="32"/>
      <c r="D11" s="31"/>
      <c r="E11" s="32"/>
      <c r="F11" s="26"/>
      <c r="G11" s="26"/>
      <c r="H11" s="26"/>
      <c r="I11" s="44"/>
      <c r="J11" s="31"/>
      <c r="K11" s="26"/>
      <c r="L11" s="131"/>
    </row>
    <row r="12" spans="1:256" ht="23.45" customHeight="1" x14ac:dyDescent="0.35">
      <c r="A12" s="24" t="s">
        <v>1</v>
      </c>
      <c r="B12" s="33"/>
      <c r="C12" s="34">
        <v>28137700</v>
      </c>
      <c r="D12" s="33"/>
      <c r="E12" s="34">
        <v>67652790</v>
      </c>
      <c r="F12" s="27" t="s">
        <v>59</v>
      </c>
      <c r="G12" s="27" t="s">
        <v>59</v>
      </c>
      <c r="H12" s="38">
        <v>21617500</v>
      </c>
      <c r="I12" s="45">
        <f>SUM(C12+E12+H12)</f>
        <v>117407990</v>
      </c>
      <c r="J12" s="78" t="s">
        <v>139</v>
      </c>
      <c r="K12" s="39">
        <v>332</v>
      </c>
      <c r="L12" s="131"/>
    </row>
    <row r="13" spans="1:256" ht="23.45" customHeight="1" x14ac:dyDescent="0.35">
      <c r="A13" s="30"/>
      <c r="B13" s="35"/>
      <c r="C13" s="36"/>
      <c r="D13" s="35"/>
      <c r="E13" s="36"/>
      <c r="F13" s="30"/>
      <c r="G13" s="30"/>
      <c r="H13" s="30"/>
      <c r="I13" s="46"/>
      <c r="J13" s="79" t="s">
        <v>140</v>
      </c>
      <c r="K13" s="30"/>
      <c r="L13" s="131"/>
    </row>
    <row r="14" spans="1:256" ht="23.45" customHeight="1" x14ac:dyDescent="0.35">
      <c r="A14" s="30"/>
      <c r="B14" s="35"/>
      <c r="C14" s="36"/>
      <c r="D14" s="35"/>
      <c r="E14" s="36"/>
      <c r="F14" s="30"/>
      <c r="G14" s="30"/>
      <c r="H14" s="30"/>
      <c r="I14" s="46"/>
      <c r="J14" s="79"/>
      <c r="K14" s="30"/>
      <c r="L14" s="131"/>
    </row>
    <row r="15" spans="1:256" ht="23.45" customHeight="1" x14ac:dyDescent="0.35">
      <c r="A15" s="30"/>
      <c r="B15" s="35"/>
      <c r="C15" s="36"/>
      <c r="D15" s="35"/>
      <c r="E15" s="36"/>
      <c r="F15" s="30"/>
      <c r="G15" s="30"/>
      <c r="H15" s="30"/>
      <c r="I15" s="46"/>
      <c r="J15" s="79"/>
      <c r="K15" s="30"/>
      <c r="L15" s="131"/>
    </row>
    <row r="16" spans="1:256" ht="23.45" customHeight="1" x14ac:dyDescent="0.35">
      <c r="A16" s="30"/>
      <c r="B16" s="35"/>
      <c r="C16" s="36"/>
      <c r="D16" s="35"/>
      <c r="E16" s="36"/>
      <c r="F16" s="30"/>
      <c r="G16" s="30"/>
      <c r="H16" s="30"/>
      <c r="I16" s="46"/>
      <c r="J16" s="79"/>
      <c r="K16" s="30"/>
      <c r="L16" s="131"/>
    </row>
    <row r="17" spans="1:256" ht="23.45" customHeight="1" x14ac:dyDescent="0.35">
      <c r="A17" s="28"/>
      <c r="B17" s="37"/>
      <c r="C17" s="29"/>
      <c r="D17" s="37"/>
      <c r="E17" s="29"/>
      <c r="F17" s="28"/>
      <c r="G17" s="28"/>
      <c r="H17" s="28"/>
      <c r="I17" s="47"/>
      <c r="J17" s="35"/>
      <c r="K17" s="30"/>
      <c r="L17" s="131"/>
    </row>
    <row r="18" spans="1:256" ht="23.45" customHeight="1" x14ac:dyDescent="0.35">
      <c r="A18" s="40" t="s">
        <v>5</v>
      </c>
      <c r="B18" s="41"/>
      <c r="C18" s="42">
        <f>SUM(C12:C17)</f>
        <v>28137700</v>
      </c>
      <c r="D18" s="41"/>
      <c r="E18" s="42">
        <f>SUM(E12:E17)</f>
        <v>67652790</v>
      </c>
      <c r="F18" s="40" t="s">
        <v>59</v>
      </c>
      <c r="G18" s="40" t="s">
        <v>59</v>
      </c>
      <c r="H18" s="43">
        <f>SUM(H12:H17)</f>
        <v>21617500</v>
      </c>
      <c r="I18" s="41">
        <f>SUM(I12:I17)</f>
        <v>117407990</v>
      </c>
      <c r="J18" s="37"/>
      <c r="K18" s="28"/>
      <c r="L18" s="131"/>
    </row>
    <row r="19" spans="1:256" ht="33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69"/>
      <c r="L19" s="131"/>
    </row>
    <row r="20" spans="1:256" ht="33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92"/>
      <c r="L20" s="94"/>
    </row>
    <row r="21" spans="1:256" ht="33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92"/>
      <c r="L21" s="94"/>
    </row>
    <row r="22" spans="1:256" s="51" customFormat="1" ht="27.75" customHeight="1" x14ac:dyDescent="0.35">
      <c r="A22" s="117" t="s">
        <v>160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31" t="s">
        <v>236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26.45" customHeight="1" x14ac:dyDescent="0.35">
      <c r="A23" s="117" t="s">
        <v>43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31"/>
    </row>
    <row r="24" spans="1:256" ht="26.45" customHeight="1" x14ac:dyDescent="0.35">
      <c r="A24" s="117" t="s">
        <v>44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31"/>
    </row>
    <row r="25" spans="1:256" ht="26.45" customHeight="1" x14ac:dyDescent="0.35">
      <c r="A25" s="117" t="s">
        <v>61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31"/>
    </row>
    <row r="26" spans="1:256" ht="26.45" customHeight="1" x14ac:dyDescent="0.35">
      <c r="A26" s="117" t="s">
        <v>35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31"/>
    </row>
    <row r="27" spans="1:256" ht="26.45" customHeight="1" x14ac:dyDescent="0.35">
      <c r="A27" s="117" t="s">
        <v>36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31"/>
    </row>
    <row r="28" spans="1:256" ht="20.100000000000001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31"/>
    </row>
    <row r="29" spans="1:256" s="49" customFormat="1" ht="23.45" customHeight="1" x14ac:dyDescent="0.35">
      <c r="A29" s="125" t="s">
        <v>53</v>
      </c>
      <c r="B29" s="126"/>
      <c r="C29" s="125" t="s">
        <v>65</v>
      </c>
      <c r="D29" s="126"/>
      <c r="E29" s="72" t="s">
        <v>62</v>
      </c>
      <c r="F29" s="93" t="s">
        <v>161</v>
      </c>
      <c r="G29" s="72" t="s">
        <v>63</v>
      </c>
      <c r="H29" s="72" t="s">
        <v>64</v>
      </c>
      <c r="I29" s="73"/>
      <c r="J29" s="72" t="s">
        <v>51</v>
      </c>
      <c r="K29" s="74" t="s">
        <v>52</v>
      </c>
      <c r="L29" s="131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49" customFormat="1" ht="23.45" customHeight="1" x14ac:dyDescent="0.35">
      <c r="A30" s="127"/>
      <c r="B30" s="128"/>
      <c r="C30" s="127"/>
      <c r="D30" s="128"/>
      <c r="E30" s="24" t="s">
        <v>66</v>
      </c>
      <c r="F30" s="91" t="s">
        <v>162</v>
      </c>
      <c r="G30" s="24" t="s">
        <v>67</v>
      </c>
      <c r="H30" s="24" t="s">
        <v>68</v>
      </c>
      <c r="I30" s="24" t="s">
        <v>5</v>
      </c>
      <c r="J30" s="24" t="s">
        <v>56</v>
      </c>
      <c r="K30" s="75" t="s">
        <v>57</v>
      </c>
      <c r="L30" s="131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49" customFormat="1" ht="23.45" customHeight="1" x14ac:dyDescent="0.35">
      <c r="A31" s="129"/>
      <c r="B31" s="130"/>
      <c r="C31" s="129"/>
      <c r="D31" s="130"/>
      <c r="E31" s="76"/>
      <c r="F31" s="80"/>
      <c r="G31" s="76"/>
      <c r="H31" s="76"/>
      <c r="I31" s="25"/>
      <c r="J31" s="24" t="s">
        <v>58</v>
      </c>
      <c r="K31" s="77"/>
      <c r="L31" s="131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49" customFormat="1" ht="23.45" customHeight="1" x14ac:dyDescent="0.35">
      <c r="A32" s="31"/>
      <c r="B32" s="32"/>
      <c r="C32" s="31"/>
      <c r="D32" s="32"/>
      <c r="E32" s="26"/>
      <c r="F32" s="32"/>
      <c r="G32" s="26"/>
      <c r="H32" s="26"/>
      <c r="I32" s="44"/>
      <c r="J32" s="31"/>
      <c r="K32" s="26"/>
      <c r="L32" s="131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49" customFormat="1" ht="23.45" customHeight="1" x14ac:dyDescent="0.35">
      <c r="A33" s="140" t="s">
        <v>1</v>
      </c>
      <c r="B33" s="141"/>
      <c r="C33" s="134">
        <v>300000</v>
      </c>
      <c r="D33" s="135"/>
      <c r="E33" s="38">
        <v>390000</v>
      </c>
      <c r="F33" s="34">
        <v>15600</v>
      </c>
      <c r="G33" s="38">
        <v>50000</v>
      </c>
      <c r="H33" s="38">
        <v>3096310</v>
      </c>
      <c r="I33" s="45">
        <f>SUM(C33:H33)</f>
        <v>3851910</v>
      </c>
      <c r="J33" s="78" t="s">
        <v>60</v>
      </c>
      <c r="K33" s="39">
        <v>411</v>
      </c>
      <c r="L33" s="131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49" customFormat="1" ht="23.45" customHeight="1" x14ac:dyDescent="0.35">
      <c r="A34" s="81"/>
      <c r="B34" s="82"/>
      <c r="C34" s="70"/>
      <c r="D34" s="71"/>
      <c r="E34" s="97"/>
      <c r="F34" s="90"/>
      <c r="G34" s="38"/>
      <c r="H34" s="38"/>
      <c r="I34" s="45"/>
      <c r="J34" s="78"/>
      <c r="K34" s="39"/>
      <c r="L34" s="131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49" customFormat="1" ht="23.45" customHeight="1" x14ac:dyDescent="0.35">
      <c r="A35" s="81"/>
      <c r="B35" s="82"/>
      <c r="C35" s="70"/>
      <c r="D35" s="71"/>
      <c r="E35" s="97"/>
      <c r="F35" s="90"/>
      <c r="G35" s="38"/>
      <c r="H35" s="38"/>
      <c r="I35" s="45"/>
      <c r="J35" s="78"/>
      <c r="K35" s="39"/>
      <c r="L35" s="131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49" customFormat="1" ht="23.45" customHeight="1" x14ac:dyDescent="0.35">
      <c r="A36" s="35"/>
      <c r="B36" s="36"/>
      <c r="C36" s="35"/>
      <c r="D36" s="36"/>
      <c r="E36" s="30"/>
      <c r="F36" s="36"/>
      <c r="G36" s="30"/>
      <c r="H36" s="30"/>
      <c r="I36" s="46"/>
      <c r="J36" s="35"/>
      <c r="K36" s="30"/>
      <c r="L36" s="131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49" customFormat="1" ht="23.45" customHeight="1" x14ac:dyDescent="0.35">
      <c r="A37" s="35"/>
      <c r="B37" s="36"/>
      <c r="C37" s="35"/>
      <c r="D37" s="36"/>
      <c r="E37" s="30"/>
      <c r="F37" s="36"/>
      <c r="G37" s="30"/>
      <c r="H37" s="30"/>
      <c r="I37" s="46"/>
      <c r="J37" s="35"/>
      <c r="K37" s="30"/>
      <c r="L37" s="131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49" customFormat="1" ht="23.45" customHeight="1" x14ac:dyDescent="0.35">
      <c r="A38" s="37"/>
      <c r="B38" s="29"/>
      <c r="C38" s="37"/>
      <c r="D38" s="29"/>
      <c r="E38" s="28"/>
      <c r="F38" s="29"/>
      <c r="G38" s="28"/>
      <c r="H38" s="28"/>
      <c r="I38" s="47"/>
      <c r="J38" s="35"/>
      <c r="K38" s="30"/>
      <c r="L38" s="131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49" customFormat="1" ht="23.45" customHeight="1" x14ac:dyDescent="0.35">
      <c r="A39" s="132" t="s">
        <v>5</v>
      </c>
      <c r="B39" s="133"/>
      <c r="C39" s="138">
        <f>SUM(C33:D38)</f>
        <v>300000</v>
      </c>
      <c r="D39" s="139"/>
      <c r="E39" s="43">
        <f>SUM(E33:E38)</f>
        <v>390000</v>
      </c>
      <c r="F39" s="42">
        <f>SUM(F33:F38)</f>
        <v>15600</v>
      </c>
      <c r="G39" s="42">
        <f t="shared" ref="G39:I39" si="0">SUM(G33:G38)</f>
        <v>50000</v>
      </c>
      <c r="H39" s="42">
        <f t="shared" si="0"/>
        <v>3096310</v>
      </c>
      <c r="I39" s="42">
        <f t="shared" si="0"/>
        <v>3851910</v>
      </c>
      <c r="J39" s="37"/>
      <c r="K39" s="28"/>
      <c r="L39" s="131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49" customFormat="1" ht="33" customHeight="1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6"/>
      <c r="L40" s="131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49" customFormat="1" ht="20.100000000000001" customHeight="1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7"/>
      <c r="L41" s="131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ht="24" customHeight="1" x14ac:dyDescent="0.3">
      <c r="L42" s="131"/>
    </row>
    <row r="43" spans="1:256" ht="24" customHeight="1" x14ac:dyDescent="0.3">
      <c r="L43" s="131"/>
    </row>
  </sheetData>
  <mergeCells count="25">
    <mergeCell ref="A24:K24"/>
    <mergeCell ref="A26:K26"/>
    <mergeCell ref="A23:K23"/>
    <mergeCell ref="A6:K6"/>
    <mergeCell ref="A5:K5"/>
    <mergeCell ref="B8:C10"/>
    <mergeCell ref="A22:K22"/>
    <mergeCell ref="D8:E10"/>
    <mergeCell ref="H8:H10"/>
    <mergeCell ref="A4:K4"/>
    <mergeCell ref="A1:K1"/>
    <mergeCell ref="A29:B31"/>
    <mergeCell ref="C29:D31"/>
    <mergeCell ref="L22:L43"/>
    <mergeCell ref="A3:K3"/>
    <mergeCell ref="A39:B39"/>
    <mergeCell ref="C33:D33"/>
    <mergeCell ref="K40:K41"/>
    <mergeCell ref="C39:D39"/>
    <mergeCell ref="A33:B33"/>
    <mergeCell ref="A8:A10"/>
    <mergeCell ref="L1:L19"/>
    <mergeCell ref="A2:K2"/>
    <mergeCell ref="A27:K27"/>
    <mergeCell ref="A25:K25"/>
  </mergeCells>
  <pageMargins left="0.39" right="0.44" top="0.64" bottom="0.59055118110236227" header="0.3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8"/>
  <sheetViews>
    <sheetView showGridLines="0" tabSelected="1" topLeftCell="A106" zoomScale="190" zoomScaleNormal="190" workbookViewId="0">
      <selection activeCell="A92" sqref="A92:F92"/>
    </sheetView>
  </sheetViews>
  <sheetFormatPr defaultColWidth="9" defaultRowHeight="24" customHeight="1" x14ac:dyDescent="0.3"/>
  <cols>
    <col min="1" max="1" width="2.85546875" style="1" customWidth="1"/>
    <col min="2" max="2" width="3.5703125" style="1" customWidth="1"/>
    <col min="3" max="3" width="55" style="1" customWidth="1"/>
    <col min="4" max="4" width="7.85546875" style="1" customWidth="1"/>
    <col min="5" max="5" width="15.5703125" style="1" customWidth="1"/>
    <col min="6" max="6" width="10.28515625" style="1" customWidth="1"/>
    <col min="7" max="7" width="9.140625" style="1" customWidth="1"/>
    <col min="8" max="256" width="9" style="1" customWidth="1"/>
    <col min="257" max="16384" width="9" style="2"/>
  </cols>
  <sheetData>
    <row r="1" spans="1:256" ht="26.45" customHeight="1" x14ac:dyDescent="0.35">
      <c r="A1" s="117" t="s">
        <v>69</v>
      </c>
      <c r="B1" s="118"/>
      <c r="C1" s="118"/>
      <c r="D1" s="118"/>
      <c r="E1" s="118"/>
      <c r="F1" s="118"/>
      <c r="G1" s="4"/>
    </row>
    <row r="2" spans="1:256" ht="26.45" customHeight="1" x14ac:dyDescent="0.35">
      <c r="A2" s="117" t="s">
        <v>1</v>
      </c>
      <c r="B2" s="118"/>
      <c r="C2" s="118"/>
      <c r="D2" s="118"/>
      <c r="E2" s="118"/>
      <c r="F2" s="118"/>
      <c r="G2" s="4"/>
    </row>
    <row r="3" spans="1:256" ht="29.45" customHeight="1" x14ac:dyDescent="0.4">
      <c r="A3" s="117" t="s">
        <v>151</v>
      </c>
      <c r="B3" s="118"/>
      <c r="C3" s="118"/>
      <c r="D3" s="118"/>
      <c r="E3" s="118"/>
      <c r="F3" s="118"/>
      <c r="G3" s="4"/>
    </row>
    <row r="4" spans="1:256" ht="26.45" customHeight="1" x14ac:dyDescent="0.35">
      <c r="A4" s="117" t="s">
        <v>2</v>
      </c>
      <c r="B4" s="118"/>
      <c r="C4" s="118"/>
      <c r="D4" s="118"/>
      <c r="E4" s="118"/>
      <c r="F4" s="118"/>
      <c r="G4" s="4"/>
    </row>
    <row r="5" spans="1:256" ht="26.45" customHeight="1" x14ac:dyDescent="0.35">
      <c r="A5" s="117" t="s">
        <v>3</v>
      </c>
      <c r="B5" s="118"/>
      <c r="C5" s="118"/>
      <c r="D5" s="118"/>
      <c r="E5" s="118"/>
      <c r="F5" s="118"/>
      <c r="G5" s="4"/>
    </row>
    <row r="6" spans="1:256" ht="10.5" customHeight="1" x14ac:dyDescent="0.35">
      <c r="A6" s="118"/>
      <c r="B6" s="118"/>
      <c r="C6" s="118"/>
      <c r="D6" s="118"/>
      <c r="E6" s="118"/>
      <c r="F6" s="118"/>
      <c r="G6" s="4"/>
    </row>
    <row r="7" spans="1:256" ht="26.45" customHeight="1" x14ac:dyDescent="0.35">
      <c r="A7" s="121" t="s">
        <v>190</v>
      </c>
      <c r="B7" s="122"/>
      <c r="C7" s="122"/>
      <c r="D7" s="122"/>
      <c r="E7" s="122"/>
      <c r="F7" s="122"/>
      <c r="G7" s="4"/>
    </row>
    <row r="8" spans="1:256" ht="26.45" customHeight="1" x14ac:dyDescent="0.35">
      <c r="A8" s="54" t="s">
        <v>70</v>
      </c>
      <c r="B8" s="4"/>
      <c r="C8" s="4"/>
      <c r="D8" s="54" t="s">
        <v>5</v>
      </c>
      <c r="E8" s="18">
        <f>SUM(E9+E11+E25+E30+E32+E34+E18)</f>
        <v>3851910</v>
      </c>
      <c r="F8" s="55" t="s">
        <v>6</v>
      </c>
      <c r="G8" s="4"/>
    </row>
    <row r="9" spans="1:256" s="66" customFormat="1" ht="23.45" customHeight="1" x14ac:dyDescent="0.35">
      <c r="A9" s="6"/>
      <c r="B9" s="6"/>
      <c r="C9" s="5" t="s">
        <v>71</v>
      </c>
      <c r="D9" s="5" t="s">
        <v>8</v>
      </c>
      <c r="E9" s="23">
        <v>300000</v>
      </c>
      <c r="F9" s="8" t="s">
        <v>6</v>
      </c>
      <c r="G9" s="6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s="20" customFormat="1" ht="48" customHeight="1" x14ac:dyDescent="0.35">
      <c r="A10" s="157" t="s">
        <v>141</v>
      </c>
      <c r="B10" s="158"/>
      <c r="C10" s="158"/>
      <c r="D10" s="158"/>
      <c r="E10" s="158"/>
      <c r="F10" s="158"/>
      <c r="G10" s="1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66" customFormat="1" ht="23.45" customHeight="1" x14ac:dyDescent="0.35">
      <c r="A11" s="6"/>
      <c r="B11" s="6"/>
      <c r="C11" s="5" t="s">
        <v>72</v>
      </c>
      <c r="D11" s="5" t="s">
        <v>8</v>
      </c>
      <c r="E11" s="23">
        <v>390000</v>
      </c>
      <c r="F11" s="8" t="s">
        <v>6</v>
      </c>
      <c r="G11" s="6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s="20" customFormat="1" ht="44.25" customHeight="1" x14ac:dyDescent="0.35">
      <c r="A12" s="119" t="s">
        <v>177</v>
      </c>
      <c r="B12" s="120"/>
      <c r="C12" s="120"/>
      <c r="D12" s="120"/>
      <c r="E12" s="120"/>
      <c r="F12" s="120"/>
      <c r="G12" s="1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23.45" customHeight="1" x14ac:dyDescent="0.35">
      <c r="A13" s="62"/>
      <c r="B13" s="62"/>
      <c r="C13" s="119" t="s">
        <v>73</v>
      </c>
      <c r="D13" s="120"/>
      <c r="E13" s="63">
        <v>7800000</v>
      </c>
      <c r="F13" s="14" t="s">
        <v>6</v>
      </c>
      <c r="G13" s="1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23.45" customHeight="1" x14ac:dyDescent="0.35">
      <c r="A14" s="62"/>
      <c r="B14" s="62"/>
      <c r="C14" s="64" t="s">
        <v>74</v>
      </c>
      <c r="D14" s="62"/>
      <c r="E14" s="63">
        <f>E13*5/100</f>
        <v>390000</v>
      </c>
      <c r="F14" s="57" t="s">
        <v>6</v>
      </c>
      <c r="G14" s="1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23.45" customHeight="1" x14ac:dyDescent="0.35">
      <c r="A15" s="62"/>
      <c r="B15" s="62"/>
      <c r="C15" s="64" t="s">
        <v>75</v>
      </c>
      <c r="D15" s="62"/>
      <c r="E15" s="63">
        <f>E13*5/100</f>
        <v>390000</v>
      </c>
      <c r="F15" s="57" t="s">
        <v>6</v>
      </c>
      <c r="G15" s="13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23.45" customHeight="1" x14ac:dyDescent="0.35">
      <c r="A16" s="149" t="s">
        <v>76</v>
      </c>
      <c r="B16" s="150"/>
      <c r="C16" s="150"/>
      <c r="D16" s="150"/>
      <c r="E16" s="150"/>
      <c r="F16" s="150"/>
      <c r="G16" s="13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23.45" customHeight="1" x14ac:dyDescent="0.35">
      <c r="A17" s="149" t="s">
        <v>77</v>
      </c>
      <c r="B17" s="150"/>
      <c r="C17" s="150"/>
      <c r="D17" s="150"/>
      <c r="E17" s="150"/>
      <c r="F17" s="150"/>
      <c r="G17" s="13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66" customFormat="1" ht="23.45" customHeight="1" x14ac:dyDescent="0.35">
      <c r="A18" s="6"/>
      <c r="B18" s="6"/>
      <c r="C18" s="5" t="s">
        <v>163</v>
      </c>
      <c r="D18" s="5" t="s">
        <v>8</v>
      </c>
      <c r="E18" s="23">
        <v>15600</v>
      </c>
      <c r="F18" s="8" t="s">
        <v>6</v>
      </c>
      <c r="G18" s="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1:256" s="20" customFormat="1" ht="44.25" customHeight="1" x14ac:dyDescent="0.35">
      <c r="A19" s="119" t="s">
        <v>191</v>
      </c>
      <c r="B19" s="120"/>
      <c r="C19" s="120"/>
      <c r="D19" s="120"/>
      <c r="E19" s="120"/>
      <c r="F19" s="120"/>
      <c r="G19" s="1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24.75" customHeight="1" x14ac:dyDescent="0.35">
      <c r="A20" s="145" t="s">
        <v>196</v>
      </c>
      <c r="B20" s="145"/>
      <c r="C20" s="145"/>
      <c r="D20" s="96"/>
      <c r="E20" s="99">
        <v>7800000</v>
      </c>
      <c r="F20" s="100" t="s">
        <v>6</v>
      </c>
      <c r="G20" s="1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0" customFormat="1" ht="24.75" customHeight="1" x14ac:dyDescent="0.35">
      <c r="A21" s="145" t="s">
        <v>192</v>
      </c>
      <c r="B21" s="145"/>
      <c r="C21" s="145"/>
      <c r="D21" s="96"/>
      <c r="E21" s="99">
        <f>SUM(E20*0.2/100)</f>
        <v>15600</v>
      </c>
      <c r="F21" s="100" t="s">
        <v>6</v>
      </c>
      <c r="G21" s="13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0" customFormat="1" ht="24.75" customHeight="1" x14ac:dyDescent="0.35">
      <c r="A22" s="145" t="s">
        <v>193</v>
      </c>
      <c r="B22" s="145"/>
      <c r="C22" s="145"/>
      <c r="D22" s="96"/>
      <c r="E22" s="99">
        <v>15600</v>
      </c>
      <c r="F22" s="100" t="s">
        <v>6</v>
      </c>
      <c r="G22" s="1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0" customFormat="1" ht="25.5" customHeight="1" x14ac:dyDescent="0.35">
      <c r="A23" s="145" t="s">
        <v>194</v>
      </c>
      <c r="B23" s="145"/>
      <c r="C23" s="145"/>
      <c r="D23" s="145"/>
      <c r="E23" s="145"/>
      <c r="F23" s="145"/>
      <c r="G23" s="1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66" customFormat="1" ht="45.75" customHeight="1" x14ac:dyDescent="0.35">
      <c r="A24" s="145" t="s">
        <v>195</v>
      </c>
      <c r="B24" s="145"/>
      <c r="C24" s="145"/>
      <c r="D24" s="145"/>
      <c r="E24" s="145"/>
      <c r="F24" s="145"/>
      <c r="G24" s="6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1:256" s="66" customFormat="1" ht="23.25" customHeight="1" x14ac:dyDescent="0.35">
      <c r="A25" s="83"/>
      <c r="B25" s="56"/>
      <c r="C25" s="84" t="s">
        <v>78</v>
      </c>
      <c r="D25" s="5" t="s">
        <v>8</v>
      </c>
      <c r="E25" s="23">
        <v>50000</v>
      </c>
      <c r="F25" s="8" t="s">
        <v>6</v>
      </c>
      <c r="G25" s="6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s="20" customFormat="1" ht="23.25" customHeight="1" x14ac:dyDescent="0.35">
      <c r="A26" s="12" t="s">
        <v>176</v>
      </c>
      <c r="B26" s="13"/>
      <c r="C26" s="13"/>
      <c r="D26" s="13"/>
      <c r="E26" s="13"/>
      <c r="F26" s="13"/>
      <c r="G26" s="1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0" customFormat="1" ht="23.25" customHeight="1" x14ac:dyDescent="0.35">
      <c r="A27" s="12"/>
      <c r="B27" s="13"/>
      <c r="C27" s="13"/>
      <c r="D27" s="13"/>
      <c r="E27" s="13"/>
      <c r="F27" s="13"/>
      <c r="G27" s="1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23.25" customHeight="1" x14ac:dyDescent="0.35">
      <c r="A28" s="12"/>
      <c r="B28" s="13"/>
      <c r="C28" s="13"/>
      <c r="D28" s="13"/>
      <c r="E28" s="13"/>
      <c r="F28" s="13"/>
      <c r="G28" s="1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2" customFormat="1" ht="23.25" customHeight="1" x14ac:dyDescent="0.35">
      <c r="A29" s="52"/>
      <c r="B29" s="52"/>
      <c r="C29" s="54" t="s">
        <v>79</v>
      </c>
      <c r="D29" s="54" t="s">
        <v>5</v>
      </c>
      <c r="E29" s="18">
        <f>SUM(E30+E32+E34)</f>
        <v>3096310</v>
      </c>
      <c r="F29" s="55" t="s">
        <v>6</v>
      </c>
      <c r="G29" s="5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66" customFormat="1" ht="23.25" customHeight="1" x14ac:dyDescent="0.35">
      <c r="A30" s="6"/>
      <c r="B30" s="56"/>
      <c r="C30" s="84" t="s">
        <v>80</v>
      </c>
      <c r="D30" s="5" t="s">
        <v>8</v>
      </c>
      <c r="E30" s="23">
        <v>775000</v>
      </c>
      <c r="F30" s="8" t="s">
        <v>6</v>
      </c>
      <c r="G30" s="6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</row>
    <row r="31" spans="1:256" s="20" customFormat="1" ht="23.25" customHeight="1" x14ac:dyDescent="0.35">
      <c r="A31" s="119" t="s">
        <v>175</v>
      </c>
      <c r="B31" s="120"/>
      <c r="C31" s="120"/>
      <c r="D31" s="120"/>
      <c r="E31" s="120"/>
      <c r="F31" s="120"/>
      <c r="G31" s="1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66" customFormat="1" ht="23.45" customHeight="1" x14ac:dyDescent="0.35">
      <c r="A32" s="6"/>
      <c r="B32" s="6"/>
      <c r="C32" s="5" t="s">
        <v>81</v>
      </c>
      <c r="D32" s="5" t="s">
        <v>8</v>
      </c>
      <c r="E32" s="23">
        <v>216000</v>
      </c>
      <c r="F32" s="8" t="s">
        <v>6</v>
      </c>
      <c r="G32" s="6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pans="1:256" s="20" customFormat="1" ht="76.5" customHeight="1" x14ac:dyDescent="0.35">
      <c r="A33" s="154" t="s">
        <v>174</v>
      </c>
      <c r="B33" s="154"/>
      <c r="C33" s="154"/>
      <c r="D33" s="154"/>
      <c r="E33" s="154"/>
      <c r="F33" s="154"/>
      <c r="G33" s="1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66" customFormat="1" ht="23.45" customHeight="1" x14ac:dyDescent="0.35">
      <c r="A34" s="6"/>
      <c r="B34" s="6"/>
      <c r="C34" s="5" t="s">
        <v>82</v>
      </c>
      <c r="D34" s="5" t="s">
        <v>8</v>
      </c>
      <c r="E34" s="23">
        <v>2105310</v>
      </c>
      <c r="F34" s="8" t="s">
        <v>6</v>
      </c>
      <c r="G34" s="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</row>
    <row r="35" spans="1:256" s="20" customFormat="1" ht="55.5" customHeight="1" x14ac:dyDescent="0.35">
      <c r="A35" s="149" t="s">
        <v>173</v>
      </c>
      <c r="B35" s="151"/>
      <c r="C35" s="151"/>
      <c r="D35" s="151"/>
      <c r="E35" s="151"/>
      <c r="F35" s="151"/>
      <c r="G35" s="1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20" customFormat="1" ht="23.45" customHeight="1" x14ac:dyDescent="0.35">
      <c r="A36" s="62"/>
      <c r="B36" s="62"/>
      <c r="C36" s="95" t="s">
        <v>197</v>
      </c>
      <c r="D36" s="62"/>
      <c r="E36" s="63">
        <v>105265500</v>
      </c>
      <c r="F36" s="57" t="s">
        <v>6</v>
      </c>
      <c r="G36" s="1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20" customFormat="1" ht="23.45" customHeight="1" x14ac:dyDescent="0.35">
      <c r="A37" s="62"/>
      <c r="B37" s="62"/>
      <c r="C37" s="64" t="s">
        <v>83</v>
      </c>
      <c r="D37" s="62"/>
      <c r="E37" s="63">
        <f>E36*2/100</f>
        <v>2105310</v>
      </c>
      <c r="F37" s="57" t="s">
        <v>6</v>
      </c>
      <c r="G37" s="1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22" customFormat="1" ht="24.75" customHeight="1" x14ac:dyDescent="0.35">
      <c r="A38" s="52"/>
      <c r="B38" s="54" t="s">
        <v>46</v>
      </c>
      <c r="C38" s="52"/>
      <c r="D38" s="54" t="s">
        <v>5</v>
      </c>
      <c r="E38" s="18">
        <f>SUM(E39+E50+E57)</f>
        <v>28137700</v>
      </c>
      <c r="F38" s="55" t="s">
        <v>6</v>
      </c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20" customFormat="1" ht="23.45" customHeight="1" x14ac:dyDescent="0.35">
      <c r="A39" s="13"/>
      <c r="B39" s="13"/>
      <c r="C39" s="5" t="s">
        <v>84</v>
      </c>
      <c r="D39" s="5" t="s">
        <v>5</v>
      </c>
      <c r="E39" s="23">
        <f>SUM(E40+E42+E48)</f>
        <v>18342700</v>
      </c>
      <c r="F39" s="8" t="s">
        <v>6</v>
      </c>
      <c r="G39" s="1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66" customFormat="1" ht="23.45" customHeight="1" x14ac:dyDescent="0.35">
      <c r="A40" s="6"/>
      <c r="B40" s="6"/>
      <c r="C40" s="5" t="s">
        <v>85</v>
      </c>
      <c r="D40" s="5" t="s">
        <v>8</v>
      </c>
      <c r="E40" s="23">
        <v>17783900</v>
      </c>
      <c r="F40" s="8" t="s">
        <v>6</v>
      </c>
      <c r="G40" s="6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s="20" customFormat="1" ht="23.45" customHeight="1" x14ac:dyDescent="0.35">
      <c r="A41" s="119" t="s">
        <v>172</v>
      </c>
      <c r="B41" s="120"/>
      <c r="C41" s="120"/>
      <c r="D41" s="120"/>
      <c r="E41" s="120"/>
      <c r="F41" s="120"/>
      <c r="G41" s="1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66" customFormat="1" ht="23.45" customHeight="1" x14ac:dyDescent="0.35">
      <c r="A42" s="6"/>
      <c r="B42" s="6"/>
      <c r="C42" s="5" t="s">
        <v>86</v>
      </c>
      <c r="D42" s="5" t="s">
        <v>8</v>
      </c>
      <c r="E42" s="23">
        <v>336000</v>
      </c>
      <c r="F42" s="8" t="s">
        <v>6</v>
      </c>
      <c r="G42" s="6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s="20" customFormat="1" ht="24" customHeight="1" x14ac:dyDescent="0.35">
      <c r="A43" s="119" t="s">
        <v>171</v>
      </c>
      <c r="B43" s="120"/>
      <c r="C43" s="120"/>
      <c r="D43" s="120"/>
      <c r="E43" s="120"/>
      <c r="F43" s="120"/>
      <c r="G43" s="1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20" customFormat="1" ht="24" customHeight="1" x14ac:dyDescent="0.35">
      <c r="A44" s="62"/>
      <c r="B44" s="62"/>
      <c r="C44" s="149" t="s">
        <v>87</v>
      </c>
      <c r="D44" s="150"/>
      <c r="E44" s="150"/>
      <c r="F44" s="150"/>
      <c r="G44" s="1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20" customFormat="1" ht="24" customHeight="1" x14ac:dyDescent="0.35">
      <c r="A45" s="62"/>
      <c r="B45" s="62"/>
      <c r="C45" s="149" t="s">
        <v>88</v>
      </c>
      <c r="D45" s="150"/>
      <c r="E45" s="150"/>
      <c r="F45" s="150"/>
      <c r="G45" s="1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20" customFormat="1" ht="24" customHeight="1" x14ac:dyDescent="0.35">
      <c r="A46" s="62"/>
      <c r="B46" s="62"/>
      <c r="C46" s="149" t="s">
        <v>89</v>
      </c>
      <c r="D46" s="150"/>
      <c r="E46" s="150"/>
      <c r="F46" s="150"/>
      <c r="G46" s="1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20" customFormat="1" ht="48.75" customHeight="1" x14ac:dyDescent="0.35">
      <c r="A47" s="149" t="s">
        <v>142</v>
      </c>
      <c r="B47" s="150"/>
      <c r="C47" s="150"/>
      <c r="D47" s="150"/>
      <c r="E47" s="150"/>
      <c r="F47" s="150"/>
      <c r="G47" s="13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66" customFormat="1" ht="23.45" customHeight="1" x14ac:dyDescent="0.35">
      <c r="A48" s="6"/>
      <c r="B48" s="6"/>
      <c r="C48" s="5" t="s">
        <v>90</v>
      </c>
      <c r="D48" s="5" t="s">
        <v>8</v>
      </c>
      <c r="E48" s="60">
        <v>222800</v>
      </c>
      <c r="F48" s="8" t="s">
        <v>6</v>
      </c>
      <c r="G48" s="6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s="66" customFormat="1" ht="92.25" customHeight="1" x14ac:dyDescent="0.35">
      <c r="A49" s="154" t="s">
        <v>164</v>
      </c>
      <c r="B49" s="154"/>
      <c r="C49" s="154"/>
      <c r="D49" s="154"/>
      <c r="E49" s="154"/>
      <c r="F49" s="154"/>
      <c r="G49" s="6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</row>
    <row r="50" spans="1:256" ht="24" customHeight="1" x14ac:dyDescent="0.35">
      <c r="A50" s="4"/>
      <c r="B50" s="4"/>
      <c r="C50" s="5" t="s">
        <v>91</v>
      </c>
      <c r="D50" s="5" t="s">
        <v>5</v>
      </c>
      <c r="E50" s="7">
        <f>SUM(E51+E54)</f>
        <v>1995000</v>
      </c>
      <c r="F50" s="8" t="s">
        <v>6</v>
      </c>
      <c r="G50" s="4"/>
    </row>
    <row r="51" spans="1:256" s="87" customFormat="1" ht="23.45" customHeight="1" x14ac:dyDescent="0.35">
      <c r="A51" s="6"/>
      <c r="B51" s="6"/>
      <c r="C51" s="5" t="s">
        <v>92</v>
      </c>
      <c r="D51" s="5" t="s">
        <v>8</v>
      </c>
      <c r="E51" s="23">
        <v>1985000</v>
      </c>
      <c r="F51" s="8" t="s">
        <v>6</v>
      </c>
      <c r="G51" s="85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ht="23.45" customHeight="1" x14ac:dyDescent="0.3">
      <c r="A52" s="119" t="s">
        <v>170</v>
      </c>
      <c r="B52" s="120"/>
      <c r="C52" s="120"/>
      <c r="D52" s="120"/>
      <c r="E52" s="120"/>
      <c r="F52" s="120"/>
      <c r="G52" s="4"/>
    </row>
    <row r="53" spans="1:256" ht="23.45" customHeight="1" x14ac:dyDescent="0.3">
      <c r="A53" s="95"/>
      <c r="B53" s="96"/>
      <c r="C53" s="96"/>
      <c r="D53" s="96"/>
      <c r="E53" s="96"/>
      <c r="F53" s="96"/>
      <c r="G53" s="4"/>
    </row>
    <row r="54" spans="1:256" s="87" customFormat="1" ht="25.5" customHeight="1" x14ac:dyDescent="0.35">
      <c r="A54" s="88"/>
      <c r="B54" s="88"/>
      <c r="C54" s="61" t="s">
        <v>93</v>
      </c>
      <c r="D54" s="61" t="s">
        <v>8</v>
      </c>
      <c r="E54" s="23">
        <v>10000</v>
      </c>
      <c r="F54" s="89" t="s">
        <v>6</v>
      </c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ht="24" customHeight="1" x14ac:dyDescent="0.3">
      <c r="A55" s="149" t="s">
        <v>169</v>
      </c>
      <c r="B55" s="150"/>
      <c r="C55" s="150"/>
      <c r="D55" s="150"/>
      <c r="E55" s="150"/>
      <c r="F55" s="150"/>
      <c r="G55" s="4"/>
    </row>
    <row r="56" spans="1:256" ht="24" customHeight="1" x14ac:dyDescent="0.3">
      <c r="A56" s="150"/>
      <c r="B56" s="150"/>
      <c r="C56" s="150"/>
      <c r="D56" s="150"/>
      <c r="E56" s="150"/>
      <c r="F56" s="150"/>
      <c r="G56" s="4"/>
    </row>
    <row r="57" spans="1:256" s="66" customFormat="1" ht="21" customHeight="1" x14ac:dyDescent="0.35">
      <c r="A57" s="6"/>
      <c r="B57" s="6"/>
      <c r="C57" s="5" t="s">
        <v>94</v>
      </c>
      <c r="D57" s="5" t="s">
        <v>5</v>
      </c>
      <c r="E57" s="23">
        <f>SUM(E58+E60)</f>
        <v>7800000</v>
      </c>
      <c r="F57" s="8" t="s">
        <v>6</v>
      </c>
      <c r="G57" s="6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</row>
    <row r="58" spans="1:256" s="87" customFormat="1" ht="21" customHeight="1" x14ac:dyDescent="0.35">
      <c r="A58" s="6"/>
      <c r="B58" s="6"/>
      <c r="C58" s="5" t="s">
        <v>95</v>
      </c>
      <c r="D58" s="5" t="s">
        <v>8</v>
      </c>
      <c r="E58" s="23">
        <v>7020000</v>
      </c>
      <c r="F58" s="8" t="s">
        <v>6</v>
      </c>
      <c r="G58" s="85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ht="51" customHeight="1" x14ac:dyDescent="0.3">
      <c r="A59" s="119" t="s">
        <v>168</v>
      </c>
      <c r="B59" s="120"/>
      <c r="C59" s="120"/>
      <c r="D59" s="120"/>
      <c r="E59" s="120"/>
      <c r="F59" s="120"/>
      <c r="G59" s="4"/>
    </row>
    <row r="60" spans="1:256" s="87" customFormat="1" ht="23.45" customHeight="1" x14ac:dyDescent="0.35">
      <c r="A60" s="6"/>
      <c r="B60" s="6"/>
      <c r="C60" s="5" t="s">
        <v>96</v>
      </c>
      <c r="D60" s="5" t="s">
        <v>8</v>
      </c>
      <c r="E60" s="60">
        <v>780000</v>
      </c>
      <c r="F60" s="8" t="s">
        <v>6</v>
      </c>
      <c r="G60" s="85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ht="24.75" customHeight="1" x14ac:dyDescent="0.3">
      <c r="A61" s="119" t="s">
        <v>178</v>
      </c>
      <c r="B61" s="120"/>
      <c r="C61" s="120"/>
      <c r="D61" s="120"/>
      <c r="E61" s="120"/>
      <c r="F61" s="120"/>
      <c r="G61" s="4"/>
    </row>
    <row r="62" spans="1:256" s="68" customFormat="1" ht="24.75" customHeight="1" x14ac:dyDescent="0.35">
      <c r="A62" s="53"/>
      <c r="B62" s="54" t="s">
        <v>47</v>
      </c>
      <c r="C62" s="53"/>
      <c r="D62" s="54" t="s">
        <v>5</v>
      </c>
      <c r="E62" s="18">
        <f>SUM(E63+E76+E103+E124)</f>
        <v>67652790</v>
      </c>
      <c r="F62" s="55" t="s">
        <v>6</v>
      </c>
      <c r="G62" s="53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1:256" s="66" customFormat="1" ht="23.45" customHeight="1" x14ac:dyDescent="0.35">
      <c r="A63" s="6"/>
      <c r="B63" s="6"/>
      <c r="C63" s="5" t="s">
        <v>97</v>
      </c>
      <c r="D63" s="5" t="s">
        <v>5</v>
      </c>
      <c r="E63" s="23">
        <f>SUM(E64+E66+E68+E71)</f>
        <v>1060000</v>
      </c>
      <c r="F63" s="8" t="s">
        <v>6</v>
      </c>
      <c r="G63" s="6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</row>
    <row r="64" spans="1:256" s="66" customFormat="1" ht="23.45" customHeight="1" x14ac:dyDescent="0.35">
      <c r="A64" s="6"/>
      <c r="B64" s="6"/>
      <c r="C64" s="5" t="s">
        <v>98</v>
      </c>
      <c r="D64" s="5" t="s">
        <v>8</v>
      </c>
      <c r="E64" s="23">
        <v>288000</v>
      </c>
      <c r="F64" s="8" t="s">
        <v>6</v>
      </c>
      <c r="G64" s="6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</row>
    <row r="65" spans="1:256" s="20" customFormat="1" ht="26.25" customHeight="1" x14ac:dyDescent="0.35">
      <c r="A65" s="119" t="s">
        <v>167</v>
      </c>
      <c r="B65" s="120"/>
      <c r="C65" s="120"/>
      <c r="D65" s="120"/>
      <c r="E65" s="120"/>
      <c r="F65" s="120"/>
      <c r="G65" s="1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66" customFormat="1" ht="23.45" customHeight="1" x14ac:dyDescent="0.35">
      <c r="A66" s="6"/>
      <c r="B66" s="6"/>
      <c r="C66" s="5" t="s">
        <v>99</v>
      </c>
      <c r="D66" s="5" t="s">
        <v>8</v>
      </c>
      <c r="E66" s="23">
        <v>100000</v>
      </c>
      <c r="F66" s="8" t="s">
        <v>6</v>
      </c>
      <c r="G66" s="6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  <c r="IV66" s="65"/>
    </row>
    <row r="67" spans="1:256" s="20" customFormat="1" ht="52.5" customHeight="1" x14ac:dyDescent="0.35">
      <c r="A67" s="119" t="s">
        <v>179</v>
      </c>
      <c r="B67" s="120"/>
      <c r="C67" s="120"/>
      <c r="D67" s="120"/>
      <c r="E67" s="120"/>
      <c r="F67" s="120"/>
      <c r="G67" s="1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66" customFormat="1" ht="23.45" customHeight="1" x14ac:dyDescent="0.35">
      <c r="A68" s="6"/>
      <c r="B68" s="6"/>
      <c r="C68" s="5" t="s">
        <v>100</v>
      </c>
      <c r="D68" s="5" t="s">
        <v>8</v>
      </c>
      <c r="E68" s="23">
        <v>172000</v>
      </c>
      <c r="F68" s="8" t="s">
        <v>6</v>
      </c>
      <c r="G68" s="6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  <c r="IS68" s="65"/>
      <c r="IT68" s="65"/>
      <c r="IU68" s="65"/>
      <c r="IV68" s="65"/>
    </row>
    <row r="69" spans="1:256" s="20" customFormat="1" ht="42.75" customHeight="1" x14ac:dyDescent="0.35">
      <c r="A69" s="119" t="s">
        <v>166</v>
      </c>
      <c r="B69" s="120"/>
      <c r="C69" s="120"/>
      <c r="D69" s="120"/>
      <c r="E69" s="120"/>
      <c r="F69" s="120"/>
      <c r="G69" s="1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66" customFormat="1" ht="24.75" customHeight="1" x14ac:dyDescent="0.35">
      <c r="A70" s="6"/>
      <c r="B70" s="6"/>
      <c r="C70" s="147" t="s">
        <v>101</v>
      </c>
      <c r="D70" s="148"/>
      <c r="E70" s="148"/>
      <c r="F70" s="148"/>
      <c r="G70" s="6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  <c r="IU70" s="65"/>
      <c r="IV70" s="65"/>
    </row>
    <row r="71" spans="1:256" s="66" customFormat="1" ht="23.45" customHeight="1" x14ac:dyDescent="0.35">
      <c r="A71" s="6"/>
      <c r="B71" s="6"/>
      <c r="C71" s="6"/>
      <c r="D71" s="5" t="s">
        <v>8</v>
      </c>
      <c r="E71" s="60">
        <v>500000</v>
      </c>
      <c r="F71" s="8" t="s">
        <v>6</v>
      </c>
      <c r="G71" s="6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5"/>
      <c r="IT71" s="65"/>
      <c r="IU71" s="65"/>
      <c r="IV71" s="65"/>
    </row>
    <row r="72" spans="1:256" s="20" customFormat="1" ht="22.5" customHeight="1" x14ac:dyDescent="0.35">
      <c r="A72" s="152" t="s">
        <v>165</v>
      </c>
      <c r="B72" s="153"/>
      <c r="C72" s="153"/>
      <c r="D72" s="153"/>
      <c r="E72" s="153"/>
      <c r="F72" s="153"/>
      <c r="G72" s="1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20" customFormat="1" ht="24" customHeight="1" x14ac:dyDescent="0.35">
      <c r="A73" s="62"/>
      <c r="B73" s="62"/>
      <c r="C73" s="149" t="s">
        <v>102</v>
      </c>
      <c r="D73" s="150"/>
      <c r="E73" s="150"/>
      <c r="F73" s="150"/>
      <c r="G73" s="1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20" customFormat="1" ht="23.25" customHeight="1" x14ac:dyDescent="0.35">
      <c r="A74" s="62"/>
      <c r="B74" s="62"/>
      <c r="C74" s="149" t="s">
        <v>103</v>
      </c>
      <c r="D74" s="150"/>
      <c r="E74" s="150"/>
      <c r="F74" s="150"/>
      <c r="G74" s="1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20" customFormat="1" ht="69.75" customHeight="1" x14ac:dyDescent="0.35">
      <c r="A75" s="149" t="s">
        <v>104</v>
      </c>
      <c r="B75" s="150"/>
      <c r="C75" s="150"/>
      <c r="D75" s="150"/>
      <c r="E75" s="150"/>
      <c r="F75" s="150"/>
      <c r="G75" s="1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20" customFormat="1" ht="23.45" customHeight="1" x14ac:dyDescent="0.35">
      <c r="A76" s="13"/>
      <c r="B76" s="13"/>
      <c r="C76" s="5" t="s">
        <v>105</v>
      </c>
      <c r="D76" s="5" t="s">
        <v>5</v>
      </c>
      <c r="E76" s="23">
        <f>SUM(E77+E100+E89)</f>
        <v>5000000</v>
      </c>
      <c r="F76" s="8" t="s">
        <v>6</v>
      </c>
      <c r="G76" s="1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20" customFormat="1" ht="23.45" customHeight="1" x14ac:dyDescent="0.35">
      <c r="A77" s="13"/>
      <c r="B77" s="13"/>
      <c r="C77" s="5" t="s">
        <v>106</v>
      </c>
      <c r="D77" s="5" t="s">
        <v>5</v>
      </c>
      <c r="E77" s="23">
        <f>SUM(E78+E80+E82+E84+E86)</f>
        <v>4450000</v>
      </c>
      <c r="F77" s="8" t="s">
        <v>6</v>
      </c>
      <c r="G77" s="1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20" customFormat="1" ht="23.45" customHeight="1" x14ac:dyDescent="0.35">
      <c r="A78" s="13"/>
      <c r="B78" s="13"/>
      <c r="C78" s="5" t="s">
        <v>200</v>
      </c>
      <c r="D78" s="5" t="s">
        <v>8</v>
      </c>
      <c r="E78" s="23">
        <v>4320000</v>
      </c>
      <c r="F78" s="8" t="s">
        <v>6</v>
      </c>
      <c r="G78" s="1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20" customFormat="1" ht="49.5" customHeight="1" x14ac:dyDescent="0.35">
      <c r="A79" s="146" t="s">
        <v>199</v>
      </c>
      <c r="B79" s="146"/>
      <c r="C79" s="146"/>
      <c r="D79" s="146"/>
      <c r="E79" s="146"/>
      <c r="F79" s="146"/>
      <c r="G79" s="13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20" customFormat="1" ht="22.5" customHeight="1" x14ac:dyDescent="0.35">
      <c r="A80" s="62"/>
      <c r="B80" s="62"/>
      <c r="C80" s="61" t="s">
        <v>205</v>
      </c>
      <c r="D80" s="5" t="s">
        <v>8</v>
      </c>
      <c r="E80" s="23">
        <v>10000</v>
      </c>
      <c r="F80" s="8" t="s">
        <v>6</v>
      </c>
      <c r="G80" s="13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20" customFormat="1" ht="47.25" customHeight="1" x14ac:dyDescent="0.35">
      <c r="A81" s="146" t="s">
        <v>201</v>
      </c>
      <c r="B81" s="146"/>
      <c r="C81" s="146"/>
      <c r="D81" s="146"/>
      <c r="E81" s="146"/>
      <c r="F81" s="146"/>
      <c r="G81" s="13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20" customFormat="1" ht="22.5" customHeight="1" x14ac:dyDescent="0.35">
      <c r="A82" s="62"/>
      <c r="B82" s="62"/>
      <c r="C82" s="61" t="s">
        <v>206</v>
      </c>
      <c r="D82" s="88" t="s">
        <v>8</v>
      </c>
      <c r="E82" s="23">
        <v>10000</v>
      </c>
      <c r="F82" s="101" t="s">
        <v>6</v>
      </c>
      <c r="G82" s="13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20" customFormat="1" ht="22.5" customHeight="1" x14ac:dyDescent="0.35">
      <c r="A83" s="146" t="s">
        <v>202</v>
      </c>
      <c r="B83" s="146"/>
      <c r="C83" s="146"/>
      <c r="D83" s="146"/>
      <c r="E83" s="146"/>
      <c r="F83" s="146"/>
      <c r="G83" s="13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20" customFormat="1" ht="25.5" customHeight="1" x14ac:dyDescent="0.35">
      <c r="A84" s="62"/>
      <c r="B84" s="62"/>
      <c r="C84" s="61" t="s">
        <v>207</v>
      </c>
      <c r="D84" s="88" t="s">
        <v>8</v>
      </c>
      <c r="E84" s="23">
        <v>10000</v>
      </c>
      <c r="F84" s="101" t="s">
        <v>6</v>
      </c>
      <c r="G84" s="13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20" customFormat="1" ht="23.45" customHeight="1" x14ac:dyDescent="0.35">
      <c r="A85" s="146" t="s">
        <v>203</v>
      </c>
      <c r="B85" s="146"/>
      <c r="C85" s="146"/>
      <c r="D85" s="146"/>
      <c r="E85" s="146"/>
      <c r="F85" s="146"/>
      <c r="G85" s="13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20" customFormat="1" ht="23.45" customHeight="1" x14ac:dyDescent="0.35">
      <c r="A86" s="62"/>
      <c r="B86" s="62"/>
      <c r="C86" s="61" t="s">
        <v>208</v>
      </c>
      <c r="D86" s="88" t="s">
        <v>8</v>
      </c>
      <c r="E86" s="23">
        <v>100000</v>
      </c>
      <c r="F86" s="101" t="s">
        <v>6</v>
      </c>
      <c r="G86" s="13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20" customFormat="1" ht="23.45" customHeight="1" x14ac:dyDescent="0.35">
      <c r="A87" s="146" t="s">
        <v>204</v>
      </c>
      <c r="B87" s="146"/>
      <c r="C87" s="146"/>
      <c r="D87" s="146"/>
      <c r="E87" s="146"/>
      <c r="F87" s="146"/>
      <c r="G87" s="13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66" customFormat="1" ht="23.45" customHeight="1" x14ac:dyDescent="0.35">
      <c r="A88" s="13"/>
      <c r="B88" s="13"/>
      <c r="C88" s="5" t="s">
        <v>107</v>
      </c>
      <c r="D88" s="6"/>
      <c r="E88" s="6"/>
      <c r="F88" s="58"/>
      <c r="G88" s="6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65"/>
      <c r="IC88" s="65"/>
      <c r="ID88" s="65"/>
      <c r="IE88" s="65"/>
      <c r="IF88" s="65"/>
      <c r="IG88" s="65"/>
      <c r="IH88" s="65"/>
      <c r="II88" s="65"/>
      <c r="IJ88" s="65"/>
      <c r="IK88" s="65"/>
      <c r="IL88" s="65"/>
      <c r="IM88" s="65"/>
      <c r="IN88" s="65"/>
      <c r="IO88" s="65"/>
      <c r="IP88" s="65"/>
      <c r="IQ88" s="65"/>
      <c r="IR88" s="65"/>
      <c r="IS88" s="65"/>
      <c r="IT88" s="65"/>
      <c r="IU88" s="65"/>
      <c r="IV88" s="65"/>
    </row>
    <row r="89" spans="1:256" s="20" customFormat="1" ht="23.45" customHeight="1" x14ac:dyDescent="0.35">
      <c r="A89" s="13"/>
      <c r="B89" s="13"/>
      <c r="C89" s="6"/>
      <c r="D89" s="5" t="s">
        <v>5</v>
      </c>
      <c r="E89" s="23">
        <f>SUM(E91+E93+E96)</f>
        <v>300000</v>
      </c>
      <c r="F89" s="8" t="s">
        <v>6</v>
      </c>
      <c r="G89" s="13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66" customFormat="1" ht="23.45" customHeight="1" x14ac:dyDescent="0.35">
      <c r="A90" s="6"/>
      <c r="B90" s="6"/>
      <c r="C90" s="5" t="s">
        <v>211</v>
      </c>
      <c r="G90" s="6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  <c r="IT90" s="65"/>
      <c r="IU90" s="65"/>
      <c r="IV90" s="65"/>
    </row>
    <row r="91" spans="1:256" s="66" customFormat="1" ht="23.45" customHeight="1" x14ac:dyDescent="0.35">
      <c r="A91" s="6"/>
      <c r="B91" s="6"/>
      <c r="C91" s="5"/>
      <c r="D91" s="5" t="s">
        <v>8</v>
      </c>
      <c r="E91" s="23">
        <v>50000</v>
      </c>
      <c r="F91" s="8" t="s">
        <v>6</v>
      </c>
      <c r="G91" s="6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  <c r="IJ91" s="65"/>
      <c r="IK91" s="65"/>
      <c r="IL91" s="65"/>
      <c r="IM91" s="65"/>
      <c r="IN91" s="65"/>
      <c r="IO91" s="65"/>
      <c r="IP91" s="65"/>
      <c r="IQ91" s="65"/>
      <c r="IR91" s="65"/>
      <c r="IS91" s="65"/>
      <c r="IT91" s="65"/>
      <c r="IU91" s="65"/>
      <c r="IV91" s="65"/>
    </row>
    <row r="92" spans="1:256" s="20" customFormat="1" ht="21" x14ac:dyDescent="0.35">
      <c r="A92" s="119" t="s">
        <v>212</v>
      </c>
      <c r="B92" s="120"/>
      <c r="C92" s="120"/>
      <c r="D92" s="120"/>
      <c r="E92" s="120"/>
      <c r="F92" s="120"/>
      <c r="G92" s="13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66" customFormat="1" ht="23.25" customHeight="1" x14ac:dyDescent="0.35">
      <c r="A93" s="6"/>
      <c r="B93" s="6"/>
      <c r="C93" s="5" t="s">
        <v>108</v>
      </c>
      <c r="D93" s="5" t="s">
        <v>8</v>
      </c>
      <c r="E93" s="23">
        <v>50000</v>
      </c>
      <c r="F93" s="8" t="s">
        <v>6</v>
      </c>
      <c r="G93" s="6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  <c r="IJ93" s="65"/>
      <c r="IK93" s="65"/>
      <c r="IL93" s="65"/>
      <c r="IM93" s="65"/>
      <c r="IN93" s="65"/>
      <c r="IO93" s="65"/>
      <c r="IP93" s="65"/>
      <c r="IQ93" s="65"/>
      <c r="IR93" s="65"/>
      <c r="IS93" s="65"/>
      <c r="IT93" s="65"/>
      <c r="IU93" s="65"/>
      <c r="IV93" s="65"/>
    </row>
    <row r="94" spans="1:256" s="66" customFormat="1" ht="47.25" customHeight="1" x14ac:dyDescent="0.35">
      <c r="A94" s="119" t="s">
        <v>149</v>
      </c>
      <c r="B94" s="120"/>
      <c r="C94" s="120"/>
      <c r="D94" s="120"/>
      <c r="E94" s="120"/>
      <c r="F94" s="120"/>
      <c r="G94" s="6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65"/>
      <c r="IC94" s="65"/>
      <c r="ID94" s="65"/>
      <c r="IE94" s="65"/>
      <c r="IF94" s="65"/>
      <c r="IG94" s="65"/>
      <c r="IH94" s="65"/>
      <c r="II94" s="65"/>
      <c r="IJ94" s="65"/>
      <c r="IK94" s="65"/>
      <c r="IL94" s="65"/>
      <c r="IM94" s="65"/>
      <c r="IN94" s="65"/>
      <c r="IO94" s="65"/>
      <c r="IP94" s="65"/>
      <c r="IQ94" s="65"/>
      <c r="IR94" s="65"/>
      <c r="IS94" s="65"/>
      <c r="IT94" s="65"/>
      <c r="IU94" s="65"/>
      <c r="IV94" s="65"/>
    </row>
    <row r="95" spans="1:256" s="20" customFormat="1" ht="24" customHeight="1" x14ac:dyDescent="0.35">
      <c r="A95" s="88"/>
      <c r="B95" s="88"/>
      <c r="C95" s="155" t="s">
        <v>109</v>
      </c>
      <c r="D95" s="156"/>
      <c r="E95" s="156"/>
      <c r="F95" s="156"/>
      <c r="G95" s="13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20" customFormat="1" ht="20.25" customHeight="1" x14ac:dyDescent="0.35">
      <c r="A96" s="88"/>
      <c r="B96" s="88"/>
      <c r="C96" s="88"/>
      <c r="D96" s="103" t="s">
        <v>8</v>
      </c>
      <c r="E96" s="104">
        <v>200000</v>
      </c>
      <c r="F96" s="102" t="s">
        <v>6</v>
      </c>
      <c r="G96" s="13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20" customFormat="1" ht="67.5" customHeight="1" x14ac:dyDescent="0.35">
      <c r="A97" s="119" t="s">
        <v>143</v>
      </c>
      <c r="B97" s="120"/>
      <c r="C97" s="120"/>
      <c r="D97" s="120"/>
      <c r="E97" s="120"/>
      <c r="F97" s="120"/>
      <c r="G97" s="13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16" customFormat="1" ht="45.75" customHeight="1" x14ac:dyDescent="0.5">
      <c r="A98" s="149" t="s">
        <v>110</v>
      </c>
      <c r="B98" s="150"/>
      <c r="C98" s="150"/>
      <c r="D98" s="150"/>
      <c r="E98" s="150"/>
      <c r="F98" s="150"/>
      <c r="G98" s="114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  <c r="HW98" s="115"/>
      <c r="HX98" s="115"/>
      <c r="HY98" s="115"/>
      <c r="HZ98" s="115"/>
      <c r="IA98" s="115"/>
      <c r="IB98" s="115"/>
      <c r="IC98" s="115"/>
      <c r="ID98" s="115"/>
      <c r="IE98" s="115"/>
      <c r="IF98" s="115"/>
      <c r="IG98" s="115"/>
      <c r="IH98" s="115"/>
      <c r="II98" s="115"/>
      <c r="IJ98" s="115"/>
      <c r="IK98" s="115"/>
      <c r="IL98" s="115"/>
      <c r="IM98" s="115"/>
      <c r="IN98" s="115"/>
      <c r="IO98" s="115"/>
      <c r="IP98" s="115"/>
      <c r="IQ98" s="115"/>
      <c r="IR98" s="115"/>
      <c r="IS98" s="115"/>
      <c r="IT98" s="115"/>
      <c r="IU98" s="115"/>
      <c r="IV98" s="115"/>
    </row>
    <row r="99" spans="1:256" s="66" customFormat="1" ht="23.45" customHeight="1" x14ac:dyDescent="0.35">
      <c r="A99" s="145" t="s">
        <v>238</v>
      </c>
      <c r="B99" s="146"/>
      <c r="C99" s="146"/>
      <c r="D99" s="146"/>
      <c r="E99" s="146"/>
      <c r="F99" s="146"/>
      <c r="G99" s="6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65"/>
      <c r="IC99" s="65"/>
      <c r="ID99" s="65"/>
      <c r="IE99" s="65"/>
      <c r="IF99" s="65"/>
      <c r="IG99" s="65"/>
      <c r="IH99" s="65"/>
      <c r="II99" s="65"/>
      <c r="IJ99" s="65"/>
      <c r="IK99" s="65"/>
      <c r="IL99" s="65"/>
      <c r="IM99" s="65"/>
      <c r="IN99" s="65"/>
      <c r="IO99" s="65"/>
      <c r="IP99" s="65"/>
      <c r="IQ99" s="65"/>
      <c r="IR99" s="65"/>
      <c r="IS99" s="65"/>
      <c r="IT99" s="65"/>
      <c r="IU99" s="65"/>
      <c r="IV99" s="65"/>
    </row>
    <row r="100" spans="1:256" s="20" customFormat="1" ht="27" customHeight="1" x14ac:dyDescent="0.35">
      <c r="A100" s="13"/>
      <c r="B100" s="13"/>
      <c r="C100" s="5" t="s">
        <v>111</v>
      </c>
      <c r="D100" s="5" t="s">
        <v>5</v>
      </c>
      <c r="E100" s="23">
        <f>SUM(E101)</f>
        <v>250000</v>
      </c>
      <c r="F100" s="8" t="s">
        <v>6</v>
      </c>
      <c r="G100" s="13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66" customFormat="1" ht="23.45" customHeight="1" x14ac:dyDescent="0.35">
      <c r="A101" s="6"/>
      <c r="B101" s="6"/>
      <c r="C101" s="5" t="s">
        <v>112</v>
      </c>
      <c r="D101" s="5" t="s">
        <v>8</v>
      </c>
      <c r="E101" s="23">
        <v>250000</v>
      </c>
      <c r="F101" s="8" t="s">
        <v>6</v>
      </c>
      <c r="G101" s="6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65"/>
      <c r="IC101" s="65"/>
      <c r="ID101" s="65"/>
      <c r="IE101" s="65"/>
      <c r="IF101" s="65"/>
      <c r="IG101" s="65"/>
      <c r="IH101" s="65"/>
      <c r="II101" s="65"/>
      <c r="IJ101" s="65"/>
      <c r="IK101" s="65"/>
      <c r="IL101" s="65"/>
      <c r="IM101" s="65"/>
      <c r="IN101" s="65"/>
      <c r="IO101" s="65"/>
      <c r="IP101" s="65"/>
      <c r="IQ101" s="65"/>
      <c r="IR101" s="65"/>
      <c r="IS101" s="65"/>
      <c r="IT101" s="65"/>
      <c r="IU101" s="65"/>
      <c r="IV101" s="65"/>
    </row>
    <row r="102" spans="1:256" s="66" customFormat="1" ht="23.45" customHeight="1" x14ac:dyDescent="0.35">
      <c r="A102" s="119" t="s">
        <v>113</v>
      </c>
      <c r="B102" s="120"/>
      <c r="C102" s="120"/>
      <c r="D102" s="120"/>
      <c r="E102" s="120"/>
      <c r="F102" s="120"/>
      <c r="G102" s="6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  <c r="IT102" s="65"/>
      <c r="IU102" s="65"/>
      <c r="IV102" s="65"/>
    </row>
    <row r="103" spans="1:256" s="20" customFormat="1" ht="23.45" customHeight="1" x14ac:dyDescent="0.35">
      <c r="A103" s="6"/>
      <c r="B103" s="6"/>
      <c r="C103" s="5" t="s">
        <v>114</v>
      </c>
      <c r="D103" s="5" t="s">
        <v>5</v>
      </c>
      <c r="E103" s="23">
        <f>SUM(E104+E106+E108+E110+E112+E114+E116+E118+E120+E122)</f>
        <v>28670000</v>
      </c>
      <c r="F103" s="8" t="s">
        <v>6</v>
      </c>
      <c r="G103" s="13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66" customFormat="1" ht="23.45" customHeight="1" x14ac:dyDescent="0.35">
      <c r="A104" s="6"/>
      <c r="B104" s="6"/>
      <c r="C104" s="5" t="s">
        <v>225</v>
      </c>
      <c r="D104" s="5" t="s">
        <v>8</v>
      </c>
      <c r="E104" s="23">
        <v>200000</v>
      </c>
      <c r="F104" s="8" t="s">
        <v>6</v>
      </c>
      <c r="G104" s="6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  <c r="HV104" s="65"/>
      <c r="HW104" s="65"/>
      <c r="HX104" s="65"/>
      <c r="HY104" s="65"/>
      <c r="HZ104" s="65"/>
      <c r="IA104" s="65"/>
      <c r="IB104" s="65"/>
      <c r="IC104" s="65"/>
      <c r="ID104" s="65"/>
      <c r="IE104" s="65"/>
      <c r="IF104" s="65"/>
      <c r="IG104" s="65"/>
      <c r="IH104" s="65"/>
      <c r="II104" s="65"/>
      <c r="IJ104" s="65"/>
      <c r="IK104" s="65"/>
      <c r="IL104" s="65"/>
      <c r="IM104" s="65"/>
      <c r="IN104" s="65"/>
      <c r="IO104" s="65"/>
      <c r="IP104" s="65"/>
      <c r="IQ104" s="65"/>
      <c r="IR104" s="65"/>
      <c r="IS104" s="65"/>
      <c r="IT104" s="65"/>
      <c r="IU104" s="65"/>
      <c r="IV104" s="65"/>
    </row>
    <row r="105" spans="1:256" s="20" customFormat="1" ht="23.45" customHeight="1" x14ac:dyDescent="0.35">
      <c r="A105" s="119" t="s">
        <v>115</v>
      </c>
      <c r="B105" s="120"/>
      <c r="C105" s="120"/>
      <c r="D105" s="120"/>
      <c r="E105" s="120"/>
      <c r="F105" s="120"/>
      <c r="G105" s="13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66" customFormat="1" ht="23.45" customHeight="1" x14ac:dyDescent="0.35">
      <c r="A106" s="6"/>
      <c r="B106" s="6"/>
      <c r="C106" s="5" t="s">
        <v>224</v>
      </c>
      <c r="D106" s="5" t="s">
        <v>8</v>
      </c>
      <c r="E106" s="23">
        <v>3000000</v>
      </c>
      <c r="F106" s="8" t="s">
        <v>6</v>
      </c>
      <c r="G106" s="6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  <c r="HV106" s="65"/>
      <c r="HW106" s="65"/>
      <c r="HX106" s="65"/>
      <c r="HY106" s="65"/>
      <c r="HZ106" s="65"/>
      <c r="IA106" s="65"/>
      <c r="IB106" s="65"/>
      <c r="IC106" s="65"/>
      <c r="ID106" s="65"/>
      <c r="IE106" s="65"/>
      <c r="IF106" s="65"/>
      <c r="IG106" s="65"/>
      <c r="IH106" s="65"/>
      <c r="II106" s="65"/>
      <c r="IJ106" s="65"/>
      <c r="IK106" s="65"/>
      <c r="IL106" s="65"/>
      <c r="IM106" s="65"/>
      <c r="IN106" s="65"/>
      <c r="IO106" s="65"/>
      <c r="IP106" s="65"/>
      <c r="IQ106" s="65"/>
      <c r="IR106" s="65"/>
      <c r="IS106" s="65"/>
      <c r="IT106" s="65"/>
      <c r="IU106" s="65"/>
      <c r="IV106" s="65"/>
    </row>
    <row r="107" spans="1:256" s="20" customFormat="1" ht="23.45" customHeight="1" x14ac:dyDescent="0.35">
      <c r="A107" s="119" t="s">
        <v>116</v>
      </c>
      <c r="B107" s="120"/>
      <c r="C107" s="120"/>
      <c r="D107" s="120"/>
      <c r="E107" s="120"/>
      <c r="F107" s="120"/>
      <c r="G107" s="13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66" customFormat="1" ht="23.45" customHeight="1" x14ac:dyDescent="0.35">
      <c r="A108" s="6"/>
      <c r="B108" s="6"/>
      <c r="C108" s="5" t="s">
        <v>223</v>
      </c>
      <c r="D108" s="5" t="s">
        <v>8</v>
      </c>
      <c r="E108" s="23">
        <v>1000000</v>
      </c>
      <c r="F108" s="8" t="s">
        <v>6</v>
      </c>
      <c r="G108" s="6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  <c r="HV108" s="65"/>
      <c r="HW108" s="65"/>
      <c r="HX108" s="65"/>
      <c r="HY108" s="65"/>
      <c r="HZ108" s="65"/>
      <c r="IA108" s="65"/>
      <c r="IB108" s="65"/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  <c r="IS108" s="65"/>
      <c r="IT108" s="65"/>
      <c r="IU108" s="65"/>
      <c r="IV108" s="65"/>
    </row>
    <row r="109" spans="1:256" s="20" customFormat="1" ht="21" x14ac:dyDescent="0.35">
      <c r="A109" s="119" t="s">
        <v>117</v>
      </c>
      <c r="B109" s="120"/>
      <c r="C109" s="120"/>
      <c r="D109" s="120"/>
      <c r="E109" s="120"/>
      <c r="F109" s="120"/>
      <c r="G109" s="13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66" customFormat="1" ht="23.45" customHeight="1" x14ac:dyDescent="0.35">
      <c r="A110" s="6"/>
      <c r="B110" s="6"/>
      <c r="C110" s="5" t="s">
        <v>222</v>
      </c>
      <c r="D110" s="5" t="s">
        <v>8</v>
      </c>
      <c r="E110" s="23">
        <v>100000</v>
      </c>
      <c r="F110" s="8" t="s">
        <v>6</v>
      </c>
      <c r="G110" s="6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  <c r="IS110" s="65"/>
      <c r="IT110" s="65"/>
      <c r="IU110" s="65"/>
      <c r="IV110" s="65"/>
    </row>
    <row r="111" spans="1:256" s="20" customFormat="1" ht="25.5" customHeight="1" x14ac:dyDescent="0.35">
      <c r="A111" s="119" t="s">
        <v>144</v>
      </c>
      <c r="B111" s="120"/>
      <c r="C111" s="120"/>
      <c r="D111" s="120"/>
      <c r="E111" s="120"/>
      <c r="F111" s="120"/>
      <c r="G111" s="13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66" customFormat="1" ht="23.45" customHeight="1" x14ac:dyDescent="0.35">
      <c r="A112" s="6"/>
      <c r="B112" s="6"/>
      <c r="C112" s="5" t="s">
        <v>221</v>
      </c>
      <c r="D112" s="5" t="s">
        <v>8</v>
      </c>
      <c r="E112" s="23">
        <v>100000</v>
      </c>
      <c r="F112" s="8" t="s">
        <v>6</v>
      </c>
      <c r="G112" s="6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  <c r="HR112" s="65"/>
      <c r="HS112" s="65"/>
      <c r="HT112" s="65"/>
      <c r="HU112" s="65"/>
      <c r="HV112" s="65"/>
      <c r="HW112" s="65"/>
      <c r="HX112" s="65"/>
      <c r="HY112" s="65"/>
      <c r="HZ112" s="65"/>
      <c r="IA112" s="65"/>
      <c r="IB112" s="65"/>
      <c r="IC112" s="65"/>
      <c r="ID112" s="65"/>
      <c r="IE112" s="65"/>
      <c r="IF112" s="65"/>
      <c r="IG112" s="65"/>
      <c r="IH112" s="65"/>
      <c r="II112" s="65"/>
      <c r="IJ112" s="65"/>
      <c r="IK112" s="65"/>
      <c r="IL112" s="65"/>
      <c r="IM112" s="65"/>
      <c r="IN112" s="65"/>
      <c r="IO112" s="65"/>
      <c r="IP112" s="65"/>
      <c r="IQ112" s="65"/>
      <c r="IR112" s="65"/>
      <c r="IS112" s="65"/>
      <c r="IT112" s="65"/>
      <c r="IU112" s="65"/>
      <c r="IV112" s="65"/>
    </row>
    <row r="113" spans="1:256" s="20" customFormat="1" ht="43.5" customHeight="1" x14ac:dyDescent="0.35">
      <c r="A113" s="119" t="s">
        <v>118</v>
      </c>
      <c r="B113" s="120"/>
      <c r="C113" s="120"/>
      <c r="D113" s="120"/>
      <c r="E113" s="120"/>
      <c r="F113" s="120"/>
      <c r="G113" s="13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66" customFormat="1" ht="23.45" customHeight="1" x14ac:dyDescent="0.35">
      <c r="A114" s="6"/>
      <c r="B114" s="6"/>
      <c r="C114" s="5" t="s">
        <v>220</v>
      </c>
      <c r="D114" s="5" t="s">
        <v>8</v>
      </c>
      <c r="E114" s="23">
        <v>22000000</v>
      </c>
      <c r="F114" s="8" t="s">
        <v>6</v>
      </c>
      <c r="G114" s="6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  <c r="GI114" s="65"/>
      <c r="GJ114" s="65"/>
      <c r="GK114" s="65"/>
      <c r="GL114" s="65"/>
      <c r="GM114" s="65"/>
      <c r="GN114" s="65"/>
      <c r="GO114" s="65"/>
      <c r="GP114" s="65"/>
      <c r="GQ114" s="65"/>
      <c r="GR114" s="65"/>
      <c r="GS114" s="65"/>
      <c r="GT114" s="65"/>
      <c r="GU114" s="65"/>
      <c r="GV114" s="65"/>
      <c r="GW114" s="65"/>
      <c r="GX114" s="65"/>
      <c r="GY114" s="65"/>
      <c r="GZ114" s="65"/>
      <c r="HA114" s="65"/>
      <c r="HB114" s="65"/>
      <c r="HC114" s="65"/>
      <c r="HD114" s="65"/>
      <c r="HE114" s="65"/>
      <c r="HF114" s="65"/>
      <c r="HG114" s="65"/>
      <c r="HH114" s="65"/>
      <c r="HI114" s="65"/>
      <c r="HJ114" s="65"/>
      <c r="HK114" s="65"/>
      <c r="HL114" s="65"/>
      <c r="HM114" s="65"/>
      <c r="HN114" s="65"/>
      <c r="HO114" s="65"/>
      <c r="HP114" s="65"/>
      <c r="HQ114" s="65"/>
      <c r="HR114" s="65"/>
      <c r="HS114" s="65"/>
      <c r="HT114" s="65"/>
      <c r="HU114" s="65"/>
      <c r="HV114" s="65"/>
      <c r="HW114" s="65"/>
      <c r="HX114" s="65"/>
      <c r="HY114" s="65"/>
      <c r="HZ114" s="65"/>
      <c r="IA114" s="65"/>
      <c r="IB114" s="65"/>
      <c r="IC114" s="65"/>
      <c r="ID114" s="65"/>
      <c r="IE114" s="65"/>
      <c r="IF114" s="65"/>
      <c r="IG114" s="65"/>
      <c r="IH114" s="65"/>
      <c r="II114" s="65"/>
      <c r="IJ114" s="65"/>
      <c r="IK114" s="65"/>
      <c r="IL114" s="65"/>
      <c r="IM114" s="65"/>
      <c r="IN114" s="65"/>
      <c r="IO114" s="65"/>
      <c r="IP114" s="65"/>
      <c r="IQ114" s="65"/>
      <c r="IR114" s="65"/>
      <c r="IS114" s="65"/>
      <c r="IT114" s="65"/>
      <c r="IU114" s="65"/>
      <c r="IV114" s="65"/>
    </row>
    <row r="115" spans="1:256" s="20" customFormat="1" ht="49.5" customHeight="1" x14ac:dyDescent="0.35">
      <c r="A115" s="119" t="s">
        <v>119</v>
      </c>
      <c r="B115" s="120"/>
      <c r="C115" s="120"/>
      <c r="D115" s="120"/>
      <c r="E115" s="120"/>
      <c r="F115" s="120"/>
      <c r="G115" s="13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66" customFormat="1" ht="23.45" customHeight="1" x14ac:dyDescent="0.35">
      <c r="A116" s="6"/>
      <c r="B116" s="6"/>
      <c r="C116" s="5" t="s">
        <v>219</v>
      </c>
      <c r="D116" s="5" t="s">
        <v>8</v>
      </c>
      <c r="E116" s="23">
        <v>250000</v>
      </c>
      <c r="F116" s="8" t="s">
        <v>6</v>
      </c>
      <c r="G116" s="6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  <c r="IA116" s="65"/>
      <c r="IB116" s="65"/>
      <c r="IC116" s="65"/>
      <c r="ID116" s="65"/>
      <c r="IE116" s="65"/>
      <c r="IF116" s="65"/>
      <c r="IG116" s="65"/>
      <c r="IH116" s="65"/>
      <c r="II116" s="65"/>
      <c r="IJ116" s="65"/>
      <c r="IK116" s="65"/>
      <c r="IL116" s="65"/>
      <c r="IM116" s="65"/>
      <c r="IN116" s="65"/>
      <c r="IO116" s="65"/>
      <c r="IP116" s="65"/>
      <c r="IQ116" s="65"/>
      <c r="IR116" s="65"/>
      <c r="IS116" s="65"/>
      <c r="IT116" s="65"/>
      <c r="IU116" s="65"/>
      <c r="IV116" s="65"/>
    </row>
    <row r="117" spans="1:256" s="20" customFormat="1" ht="23.45" customHeight="1" x14ac:dyDescent="0.35">
      <c r="A117" s="119" t="s">
        <v>120</v>
      </c>
      <c r="B117" s="120"/>
      <c r="C117" s="120"/>
      <c r="D117" s="120"/>
      <c r="E117" s="120"/>
      <c r="F117" s="120"/>
      <c r="G117" s="13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66" customFormat="1" ht="23.45" customHeight="1" x14ac:dyDescent="0.35">
      <c r="A118" s="6"/>
      <c r="B118" s="6"/>
      <c r="C118" s="5" t="s">
        <v>218</v>
      </c>
      <c r="D118" s="5" t="s">
        <v>8</v>
      </c>
      <c r="E118" s="23">
        <v>500000</v>
      </c>
      <c r="F118" s="8" t="s">
        <v>6</v>
      </c>
      <c r="G118" s="6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  <c r="IA118" s="65"/>
      <c r="IB118" s="65"/>
      <c r="IC118" s="65"/>
      <c r="ID118" s="65"/>
      <c r="IE118" s="65"/>
      <c r="IF118" s="65"/>
      <c r="IG118" s="65"/>
      <c r="IH118" s="65"/>
      <c r="II118" s="65"/>
      <c r="IJ118" s="65"/>
      <c r="IK118" s="65"/>
      <c r="IL118" s="65"/>
      <c r="IM118" s="65"/>
      <c r="IN118" s="65"/>
      <c r="IO118" s="65"/>
      <c r="IP118" s="65"/>
      <c r="IQ118" s="65"/>
      <c r="IR118" s="65"/>
      <c r="IS118" s="65"/>
      <c r="IT118" s="65"/>
      <c r="IU118" s="65"/>
      <c r="IV118" s="65"/>
    </row>
    <row r="119" spans="1:256" s="20" customFormat="1" ht="23.45" customHeight="1" x14ac:dyDescent="0.35">
      <c r="A119" s="119" t="s">
        <v>121</v>
      </c>
      <c r="B119" s="120"/>
      <c r="C119" s="120"/>
      <c r="D119" s="120"/>
      <c r="E119" s="120"/>
      <c r="F119" s="120"/>
      <c r="G119" s="13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66" customFormat="1" ht="23.45" customHeight="1" x14ac:dyDescent="0.35">
      <c r="A120" s="88"/>
      <c r="B120" s="88"/>
      <c r="C120" s="61" t="s">
        <v>217</v>
      </c>
      <c r="D120" s="5" t="s">
        <v>8</v>
      </c>
      <c r="E120" s="23">
        <v>20000</v>
      </c>
      <c r="F120" s="8" t="s">
        <v>6</v>
      </c>
      <c r="G120" s="6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  <c r="IK120" s="65"/>
      <c r="IL120" s="65"/>
      <c r="IM120" s="65"/>
      <c r="IN120" s="65"/>
      <c r="IO120" s="65"/>
      <c r="IP120" s="65"/>
      <c r="IQ120" s="65"/>
      <c r="IR120" s="65"/>
      <c r="IS120" s="65"/>
      <c r="IT120" s="65"/>
      <c r="IU120" s="65"/>
      <c r="IV120" s="65"/>
    </row>
    <row r="121" spans="1:256" s="20" customFormat="1" ht="25.5" customHeight="1" x14ac:dyDescent="0.35">
      <c r="A121" s="149" t="s">
        <v>122</v>
      </c>
      <c r="B121" s="150"/>
      <c r="C121" s="150"/>
      <c r="D121" s="150"/>
      <c r="E121" s="150"/>
      <c r="F121" s="150"/>
      <c r="G121" s="13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20" customFormat="1" ht="23.45" customHeight="1" x14ac:dyDescent="0.35">
      <c r="A122" s="6"/>
      <c r="B122" s="6"/>
      <c r="C122" s="5" t="s">
        <v>216</v>
      </c>
      <c r="D122" s="5" t="s">
        <v>8</v>
      </c>
      <c r="E122" s="23">
        <v>1500000</v>
      </c>
      <c r="F122" s="8" t="s">
        <v>6</v>
      </c>
      <c r="G122" s="13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66" customFormat="1" ht="46.5" customHeight="1" x14ac:dyDescent="0.35">
      <c r="A123" s="119" t="s">
        <v>145</v>
      </c>
      <c r="B123" s="120"/>
      <c r="C123" s="120"/>
      <c r="D123" s="120"/>
      <c r="E123" s="120"/>
      <c r="F123" s="120"/>
      <c r="G123" s="6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  <c r="HV123" s="65"/>
      <c r="HW123" s="65"/>
      <c r="HX123" s="65"/>
      <c r="HY123" s="65"/>
      <c r="HZ123" s="65"/>
      <c r="IA123" s="65"/>
      <c r="IB123" s="65"/>
      <c r="IC123" s="65"/>
      <c r="ID123" s="65"/>
      <c r="IE123" s="65"/>
      <c r="IF123" s="65"/>
      <c r="IG123" s="65"/>
      <c r="IH123" s="65"/>
      <c r="II123" s="65"/>
      <c r="IJ123" s="65"/>
      <c r="IK123" s="65"/>
      <c r="IL123" s="65"/>
      <c r="IM123" s="65"/>
      <c r="IN123" s="65"/>
      <c r="IO123" s="65"/>
      <c r="IP123" s="65"/>
      <c r="IQ123" s="65"/>
      <c r="IR123" s="65"/>
      <c r="IS123" s="65"/>
      <c r="IT123" s="65"/>
      <c r="IU123" s="65"/>
      <c r="IV123" s="65"/>
    </row>
    <row r="124" spans="1:256" s="20" customFormat="1" ht="23.45" customHeight="1" x14ac:dyDescent="0.35">
      <c r="A124" s="13"/>
      <c r="B124" s="13"/>
      <c r="C124" s="5" t="s">
        <v>123</v>
      </c>
      <c r="D124" s="5" t="s">
        <v>5</v>
      </c>
      <c r="E124" s="23">
        <f>SUM(E125+E127+E129+E131)</f>
        <v>32922790</v>
      </c>
      <c r="F124" s="8" t="s">
        <v>6</v>
      </c>
      <c r="G124" s="13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66" customFormat="1" ht="23.45" customHeight="1" x14ac:dyDescent="0.35">
      <c r="A125" s="6"/>
      <c r="B125" s="6"/>
      <c r="C125" s="5" t="s">
        <v>124</v>
      </c>
      <c r="D125" s="5" t="s">
        <v>8</v>
      </c>
      <c r="E125" s="23">
        <v>32792790</v>
      </c>
      <c r="F125" s="8" t="s">
        <v>6</v>
      </c>
      <c r="G125" s="6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  <c r="GI125" s="65"/>
      <c r="GJ125" s="65"/>
      <c r="GK125" s="65"/>
      <c r="GL125" s="65"/>
      <c r="GM125" s="65"/>
      <c r="GN125" s="65"/>
      <c r="GO125" s="65"/>
      <c r="GP125" s="65"/>
      <c r="GQ125" s="65"/>
      <c r="GR125" s="65"/>
      <c r="GS125" s="65"/>
      <c r="GT125" s="65"/>
      <c r="GU125" s="65"/>
      <c r="GV125" s="65"/>
      <c r="GW125" s="65"/>
      <c r="GX125" s="65"/>
      <c r="GY125" s="65"/>
      <c r="GZ125" s="65"/>
      <c r="HA125" s="65"/>
      <c r="HB125" s="65"/>
      <c r="HC125" s="65"/>
      <c r="HD125" s="65"/>
      <c r="HE125" s="65"/>
      <c r="HF125" s="65"/>
      <c r="HG125" s="65"/>
      <c r="HH125" s="65"/>
      <c r="HI125" s="65"/>
      <c r="HJ125" s="65"/>
      <c r="HK125" s="65"/>
      <c r="HL125" s="65"/>
      <c r="HM125" s="65"/>
      <c r="HN125" s="65"/>
      <c r="HO125" s="65"/>
      <c r="HP125" s="65"/>
      <c r="HQ125" s="65"/>
      <c r="HR125" s="65"/>
      <c r="HS125" s="65"/>
      <c r="HT125" s="65"/>
      <c r="HU125" s="65"/>
      <c r="HV125" s="65"/>
      <c r="HW125" s="65"/>
      <c r="HX125" s="65"/>
      <c r="HY125" s="65"/>
      <c r="HZ125" s="65"/>
      <c r="IA125" s="65"/>
      <c r="IB125" s="65"/>
      <c r="IC125" s="65"/>
      <c r="ID125" s="65"/>
      <c r="IE125" s="65"/>
      <c r="IF125" s="65"/>
      <c r="IG125" s="65"/>
      <c r="IH125" s="65"/>
      <c r="II125" s="65"/>
      <c r="IJ125" s="65"/>
      <c r="IK125" s="65"/>
      <c r="IL125" s="65"/>
      <c r="IM125" s="65"/>
      <c r="IN125" s="65"/>
      <c r="IO125" s="65"/>
      <c r="IP125" s="65"/>
      <c r="IQ125" s="65"/>
      <c r="IR125" s="65"/>
      <c r="IS125" s="65"/>
      <c r="IT125" s="65"/>
      <c r="IU125" s="65"/>
      <c r="IV125" s="65"/>
    </row>
    <row r="126" spans="1:256" s="20" customFormat="1" ht="24.75" customHeight="1" x14ac:dyDescent="0.35">
      <c r="A126" s="12" t="s">
        <v>125</v>
      </c>
      <c r="B126" s="13"/>
      <c r="C126" s="13"/>
      <c r="D126" s="13"/>
      <c r="E126" s="13"/>
      <c r="F126" s="13"/>
      <c r="G126" s="13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66" customFormat="1" ht="23.45" customHeight="1" x14ac:dyDescent="0.35">
      <c r="A127" s="6"/>
      <c r="B127" s="6"/>
      <c r="C127" s="5" t="s">
        <v>126</v>
      </c>
      <c r="D127" s="5" t="s">
        <v>8</v>
      </c>
      <c r="E127" s="23">
        <v>20000</v>
      </c>
      <c r="F127" s="8" t="s">
        <v>6</v>
      </c>
      <c r="G127" s="6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  <c r="FL127" s="65"/>
      <c r="FM127" s="65"/>
      <c r="FN127" s="65"/>
      <c r="FO127" s="65"/>
      <c r="FP127" s="65"/>
      <c r="FQ127" s="65"/>
      <c r="FR127" s="65"/>
      <c r="FS127" s="65"/>
      <c r="FT127" s="65"/>
      <c r="FU127" s="65"/>
      <c r="FV127" s="65"/>
      <c r="FW127" s="65"/>
      <c r="FX127" s="65"/>
      <c r="FY127" s="65"/>
      <c r="FZ127" s="65"/>
      <c r="GA127" s="65"/>
      <c r="GB127" s="65"/>
      <c r="GC127" s="65"/>
      <c r="GD127" s="65"/>
      <c r="GE127" s="65"/>
      <c r="GF127" s="65"/>
      <c r="GG127" s="65"/>
      <c r="GH127" s="65"/>
      <c r="GI127" s="65"/>
      <c r="GJ127" s="65"/>
      <c r="GK127" s="65"/>
      <c r="GL127" s="65"/>
      <c r="GM127" s="65"/>
      <c r="GN127" s="65"/>
      <c r="GO127" s="65"/>
      <c r="GP127" s="65"/>
      <c r="GQ127" s="65"/>
      <c r="GR127" s="65"/>
      <c r="GS127" s="65"/>
      <c r="GT127" s="65"/>
      <c r="GU127" s="65"/>
      <c r="GV127" s="65"/>
      <c r="GW127" s="65"/>
      <c r="GX127" s="65"/>
      <c r="GY127" s="65"/>
      <c r="GZ127" s="65"/>
      <c r="HA127" s="65"/>
      <c r="HB127" s="65"/>
      <c r="HC127" s="65"/>
      <c r="HD127" s="65"/>
      <c r="HE127" s="65"/>
      <c r="HF127" s="65"/>
      <c r="HG127" s="65"/>
      <c r="HH127" s="65"/>
      <c r="HI127" s="65"/>
      <c r="HJ127" s="65"/>
      <c r="HK127" s="65"/>
      <c r="HL127" s="65"/>
      <c r="HM127" s="65"/>
      <c r="HN127" s="65"/>
      <c r="HO127" s="65"/>
      <c r="HP127" s="65"/>
      <c r="HQ127" s="65"/>
      <c r="HR127" s="65"/>
      <c r="HS127" s="65"/>
      <c r="HT127" s="65"/>
      <c r="HU127" s="65"/>
      <c r="HV127" s="65"/>
      <c r="HW127" s="65"/>
      <c r="HX127" s="65"/>
      <c r="HY127" s="65"/>
      <c r="HZ127" s="65"/>
      <c r="IA127" s="65"/>
      <c r="IB127" s="65"/>
      <c r="IC127" s="65"/>
      <c r="ID127" s="65"/>
      <c r="IE127" s="65"/>
      <c r="IF127" s="65"/>
      <c r="IG127" s="65"/>
      <c r="IH127" s="65"/>
      <c r="II127" s="65"/>
      <c r="IJ127" s="65"/>
      <c r="IK127" s="65"/>
      <c r="IL127" s="65"/>
      <c r="IM127" s="65"/>
      <c r="IN127" s="65"/>
      <c r="IO127" s="65"/>
      <c r="IP127" s="65"/>
      <c r="IQ127" s="65"/>
      <c r="IR127" s="65"/>
      <c r="IS127" s="65"/>
      <c r="IT127" s="65"/>
      <c r="IU127" s="65"/>
      <c r="IV127" s="65"/>
    </row>
    <row r="128" spans="1:256" s="20" customFormat="1" ht="51" customHeight="1" x14ac:dyDescent="0.35">
      <c r="A128" s="119" t="s">
        <v>146</v>
      </c>
      <c r="B128" s="120"/>
      <c r="C128" s="120"/>
      <c r="D128" s="120"/>
      <c r="E128" s="120"/>
      <c r="F128" s="120"/>
      <c r="G128" s="13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66" customFormat="1" ht="23.45" customHeight="1" x14ac:dyDescent="0.35">
      <c r="A129" s="6"/>
      <c r="B129" s="6"/>
      <c r="C129" s="5" t="s">
        <v>127</v>
      </c>
      <c r="D129" s="5" t="s">
        <v>8</v>
      </c>
      <c r="E129" s="23">
        <v>60000</v>
      </c>
      <c r="F129" s="8" t="s">
        <v>6</v>
      </c>
      <c r="G129" s="6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  <c r="FZ129" s="65"/>
      <c r="GA129" s="65"/>
      <c r="GB129" s="65"/>
      <c r="GC129" s="65"/>
      <c r="GD129" s="65"/>
      <c r="GE129" s="65"/>
      <c r="GF129" s="65"/>
      <c r="GG129" s="65"/>
      <c r="GH129" s="65"/>
      <c r="GI129" s="65"/>
      <c r="GJ129" s="65"/>
      <c r="GK129" s="65"/>
      <c r="GL129" s="65"/>
      <c r="GM129" s="65"/>
      <c r="GN129" s="65"/>
      <c r="GO129" s="65"/>
      <c r="GP129" s="65"/>
      <c r="GQ129" s="65"/>
      <c r="GR129" s="65"/>
      <c r="GS129" s="65"/>
      <c r="GT129" s="65"/>
      <c r="GU129" s="65"/>
      <c r="GV129" s="65"/>
      <c r="GW129" s="65"/>
      <c r="GX129" s="65"/>
      <c r="GY129" s="65"/>
      <c r="GZ129" s="65"/>
      <c r="HA129" s="65"/>
      <c r="HB129" s="65"/>
      <c r="HC129" s="65"/>
      <c r="HD129" s="65"/>
      <c r="HE129" s="65"/>
      <c r="HF129" s="65"/>
      <c r="HG129" s="65"/>
      <c r="HH129" s="65"/>
      <c r="HI129" s="65"/>
      <c r="HJ129" s="65"/>
      <c r="HK129" s="65"/>
      <c r="HL129" s="65"/>
      <c r="HM129" s="65"/>
      <c r="HN129" s="65"/>
      <c r="HO129" s="65"/>
      <c r="HP129" s="65"/>
      <c r="HQ129" s="65"/>
      <c r="HR129" s="65"/>
      <c r="HS129" s="65"/>
      <c r="HT129" s="65"/>
      <c r="HU129" s="65"/>
      <c r="HV129" s="65"/>
      <c r="HW129" s="65"/>
      <c r="HX129" s="65"/>
      <c r="HY129" s="65"/>
      <c r="HZ129" s="65"/>
      <c r="IA129" s="65"/>
      <c r="IB129" s="65"/>
      <c r="IC129" s="65"/>
      <c r="ID129" s="65"/>
      <c r="IE129" s="65"/>
      <c r="IF129" s="65"/>
      <c r="IG129" s="65"/>
      <c r="IH129" s="65"/>
      <c r="II129" s="65"/>
      <c r="IJ129" s="65"/>
      <c r="IK129" s="65"/>
      <c r="IL129" s="65"/>
      <c r="IM129" s="65"/>
      <c r="IN129" s="65"/>
      <c r="IO129" s="65"/>
      <c r="IP129" s="65"/>
      <c r="IQ129" s="65"/>
      <c r="IR129" s="65"/>
      <c r="IS129" s="65"/>
      <c r="IT129" s="65"/>
      <c r="IU129" s="65"/>
      <c r="IV129" s="65"/>
    </row>
    <row r="130" spans="1:256" s="66" customFormat="1" ht="48" customHeight="1" x14ac:dyDescent="0.35">
      <c r="A130" s="149" t="s">
        <v>147</v>
      </c>
      <c r="B130" s="150"/>
      <c r="C130" s="150"/>
      <c r="D130" s="150"/>
      <c r="E130" s="150"/>
      <c r="F130" s="150"/>
      <c r="G130" s="6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5"/>
      <c r="FI130" s="65"/>
      <c r="FJ130" s="65"/>
      <c r="FK130" s="65"/>
      <c r="FL130" s="65"/>
      <c r="FM130" s="65"/>
      <c r="FN130" s="65"/>
      <c r="FO130" s="65"/>
      <c r="FP130" s="65"/>
      <c r="FQ130" s="65"/>
      <c r="FR130" s="65"/>
      <c r="FS130" s="65"/>
      <c r="FT130" s="65"/>
      <c r="FU130" s="65"/>
      <c r="FV130" s="65"/>
      <c r="FW130" s="65"/>
      <c r="FX130" s="65"/>
      <c r="FY130" s="65"/>
      <c r="FZ130" s="65"/>
      <c r="GA130" s="65"/>
      <c r="GB130" s="65"/>
      <c r="GC130" s="65"/>
      <c r="GD130" s="65"/>
      <c r="GE130" s="65"/>
      <c r="GF130" s="65"/>
      <c r="GG130" s="65"/>
      <c r="GH130" s="65"/>
      <c r="GI130" s="65"/>
      <c r="GJ130" s="65"/>
      <c r="GK130" s="65"/>
      <c r="GL130" s="65"/>
      <c r="GM130" s="65"/>
      <c r="GN130" s="65"/>
      <c r="GO130" s="65"/>
      <c r="GP130" s="65"/>
      <c r="GQ130" s="65"/>
      <c r="GR130" s="65"/>
      <c r="GS130" s="65"/>
      <c r="GT130" s="65"/>
      <c r="GU130" s="65"/>
      <c r="GV130" s="65"/>
      <c r="GW130" s="65"/>
      <c r="GX130" s="65"/>
      <c r="GY130" s="65"/>
      <c r="GZ130" s="65"/>
      <c r="HA130" s="65"/>
      <c r="HB130" s="65"/>
      <c r="HC130" s="65"/>
      <c r="HD130" s="65"/>
      <c r="HE130" s="65"/>
      <c r="HF130" s="65"/>
      <c r="HG130" s="65"/>
      <c r="HH130" s="65"/>
      <c r="HI130" s="65"/>
      <c r="HJ130" s="65"/>
      <c r="HK130" s="65"/>
      <c r="HL130" s="65"/>
      <c r="HM130" s="65"/>
      <c r="HN130" s="65"/>
      <c r="HO130" s="65"/>
      <c r="HP130" s="65"/>
      <c r="HQ130" s="65"/>
      <c r="HR130" s="65"/>
      <c r="HS130" s="65"/>
      <c r="HT130" s="65"/>
      <c r="HU130" s="65"/>
      <c r="HV130" s="65"/>
      <c r="HW130" s="65"/>
      <c r="HX130" s="65"/>
      <c r="HY130" s="65"/>
      <c r="HZ130" s="65"/>
      <c r="IA130" s="65"/>
      <c r="IB130" s="65"/>
      <c r="IC130" s="65"/>
      <c r="ID130" s="65"/>
      <c r="IE130" s="65"/>
      <c r="IF130" s="65"/>
      <c r="IG130" s="65"/>
      <c r="IH130" s="65"/>
      <c r="II130" s="65"/>
      <c r="IJ130" s="65"/>
      <c r="IK130" s="65"/>
      <c r="IL130" s="65"/>
      <c r="IM130" s="65"/>
      <c r="IN130" s="65"/>
      <c r="IO130" s="65"/>
      <c r="IP130" s="65"/>
      <c r="IQ130" s="65"/>
      <c r="IR130" s="65"/>
      <c r="IS130" s="65"/>
      <c r="IT130" s="65"/>
      <c r="IU130" s="65"/>
      <c r="IV130" s="65"/>
    </row>
    <row r="131" spans="1:256" ht="24" customHeight="1" x14ac:dyDescent="0.35">
      <c r="A131" s="6"/>
      <c r="B131" s="6"/>
      <c r="C131" s="5" t="s">
        <v>128</v>
      </c>
      <c r="D131" s="5" t="s">
        <v>8</v>
      </c>
      <c r="E131" s="23">
        <v>50000</v>
      </c>
      <c r="F131" s="8" t="s">
        <v>6</v>
      </c>
      <c r="G131" s="4"/>
    </row>
    <row r="132" spans="1:256" s="20" customFormat="1" ht="77.25" customHeight="1" x14ac:dyDescent="0.35">
      <c r="A132" s="154" t="s">
        <v>148</v>
      </c>
      <c r="B132" s="154"/>
      <c r="C132" s="154"/>
      <c r="D132" s="154"/>
      <c r="E132" s="154"/>
      <c r="F132" s="154"/>
      <c r="G132" s="13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20" customFormat="1" ht="23.45" customHeight="1" x14ac:dyDescent="0.35">
      <c r="A133" s="54" t="s">
        <v>50</v>
      </c>
      <c r="B133" s="53"/>
      <c r="C133" s="53"/>
      <c r="D133" s="54" t="s">
        <v>5</v>
      </c>
      <c r="E133" s="59">
        <f>SUM(E134+E153)</f>
        <v>21617500</v>
      </c>
      <c r="F133" s="55" t="s">
        <v>6</v>
      </c>
      <c r="G133" s="13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66" customFormat="1" ht="23.45" customHeight="1" x14ac:dyDescent="0.35">
      <c r="A134" s="13"/>
      <c r="B134" s="13"/>
      <c r="C134" s="5" t="s">
        <v>129</v>
      </c>
      <c r="D134" s="5" t="s">
        <v>5</v>
      </c>
      <c r="E134" s="60">
        <f>SUM(E135+E140)</f>
        <v>2517500</v>
      </c>
      <c r="F134" s="8" t="s">
        <v>6</v>
      </c>
      <c r="G134" s="6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  <c r="FZ134" s="65"/>
      <c r="GA134" s="65"/>
      <c r="GB134" s="65"/>
      <c r="GC134" s="65"/>
      <c r="GD134" s="65"/>
      <c r="GE134" s="65"/>
      <c r="GF134" s="65"/>
      <c r="GG134" s="65"/>
      <c r="GH134" s="65"/>
      <c r="GI134" s="65"/>
      <c r="GJ134" s="65"/>
      <c r="GK134" s="65"/>
      <c r="GL134" s="65"/>
      <c r="GM134" s="65"/>
      <c r="GN134" s="65"/>
      <c r="GO134" s="65"/>
      <c r="GP134" s="65"/>
      <c r="GQ134" s="65"/>
      <c r="GR134" s="65"/>
      <c r="GS134" s="65"/>
      <c r="GT134" s="65"/>
      <c r="GU134" s="65"/>
      <c r="GV134" s="65"/>
      <c r="GW134" s="65"/>
      <c r="GX134" s="65"/>
      <c r="GY134" s="65"/>
      <c r="GZ134" s="65"/>
      <c r="HA134" s="65"/>
      <c r="HB134" s="65"/>
      <c r="HC134" s="65"/>
      <c r="HD134" s="65"/>
      <c r="HE134" s="65"/>
      <c r="HF134" s="65"/>
      <c r="HG134" s="65"/>
      <c r="HH134" s="65"/>
      <c r="HI134" s="65"/>
      <c r="HJ134" s="65"/>
      <c r="HK134" s="65"/>
      <c r="HL134" s="65"/>
      <c r="HM134" s="65"/>
      <c r="HN134" s="65"/>
      <c r="HO134" s="65"/>
      <c r="HP134" s="65"/>
      <c r="HQ134" s="65"/>
      <c r="HR134" s="65"/>
      <c r="HS134" s="65"/>
      <c r="HT134" s="65"/>
      <c r="HU134" s="65"/>
      <c r="HV134" s="65"/>
      <c r="HW134" s="65"/>
      <c r="HX134" s="65"/>
      <c r="HY134" s="65"/>
      <c r="HZ134" s="65"/>
      <c r="IA134" s="65"/>
      <c r="IB134" s="65"/>
      <c r="IC134" s="65"/>
      <c r="ID134" s="65"/>
      <c r="IE134" s="65"/>
      <c r="IF134" s="65"/>
      <c r="IG134" s="65"/>
      <c r="IH134" s="65"/>
      <c r="II134" s="65"/>
      <c r="IJ134" s="65"/>
      <c r="IK134" s="65"/>
      <c r="IL134" s="65"/>
      <c r="IM134" s="65"/>
      <c r="IN134" s="65"/>
      <c r="IO134" s="65"/>
      <c r="IP134" s="65"/>
      <c r="IQ134" s="65"/>
      <c r="IR134" s="65"/>
      <c r="IS134" s="65"/>
      <c r="IT134" s="65"/>
      <c r="IU134" s="65"/>
      <c r="IV134" s="65"/>
    </row>
    <row r="135" spans="1:256" s="20" customFormat="1" ht="24.75" customHeight="1" x14ac:dyDescent="0.35">
      <c r="A135" s="98"/>
      <c r="B135" s="98"/>
      <c r="C135" s="103" t="s">
        <v>130</v>
      </c>
      <c r="D135" s="105" t="s">
        <v>5</v>
      </c>
      <c r="E135" s="106">
        <f>SUM(E136)</f>
        <v>2300000</v>
      </c>
      <c r="F135" s="102" t="s">
        <v>6</v>
      </c>
      <c r="G135" s="13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20" customFormat="1" ht="24.75" customHeight="1" x14ac:dyDescent="0.35">
      <c r="A136" s="88"/>
      <c r="B136" s="88"/>
      <c r="C136" s="61" t="s">
        <v>131</v>
      </c>
      <c r="D136" s="5" t="s">
        <v>8</v>
      </c>
      <c r="E136" s="60">
        <v>2300000</v>
      </c>
      <c r="F136" s="8" t="s">
        <v>6</v>
      </c>
      <c r="G136" s="13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20" customFormat="1" ht="49.5" customHeight="1" x14ac:dyDescent="0.35">
      <c r="A137" s="149" t="s">
        <v>132</v>
      </c>
      <c r="B137" s="150"/>
      <c r="C137" s="150"/>
      <c r="D137" s="150"/>
      <c r="E137" s="150"/>
      <c r="F137" s="150"/>
      <c r="G137" s="13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20" customFormat="1" ht="23.45" customHeight="1" x14ac:dyDescent="0.35">
      <c r="A138" s="145" t="s">
        <v>133</v>
      </c>
      <c r="B138" s="146"/>
      <c r="C138" s="146"/>
      <c r="D138" s="146"/>
      <c r="E138" s="146"/>
      <c r="F138" s="146"/>
      <c r="G138" s="13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66" customFormat="1" ht="21" customHeight="1" x14ac:dyDescent="0.35">
      <c r="A139" s="145" t="s">
        <v>226</v>
      </c>
      <c r="B139" s="146"/>
      <c r="C139" s="146"/>
      <c r="D139" s="146"/>
      <c r="E139" s="146"/>
      <c r="F139" s="146"/>
      <c r="G139" s="58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  <c r="FW139" s="65"/>
      <c r="FX139" s="65"/>
      <c r="FY139" s="65"/>
      <c r="FZ139" s="65"/>
      <c r="GA139" s="65"/>
      <c r="GB139" s="65"/>
      <c r="GC139" s="65"/>
      <c r="GD139" s="65"/>
      <c r="GE139" s="65"/>
      <c r="GF139" s="65"/>
      <c r="GG139" s="65"/>
      <c r="GH139" s="65"/>
      <c r="GI139" s="65"/>
      <c r="GJ139" s="65"/>
      <c r="GK139" s="65"/>
      <c r="GL139" s="65"/>
      <c r="GM139" s="65"/>
      <c r="GN139" s="65"/>
      <c r="GO139" s="65"/>
      <c r="GP139" s="65"/>
      <c r="GQ139" s="65"/>
      <c r="GR139" s="65"/>
      <c r="GS139" s="65"/>
      <c r="GT139" s="65"/>
      <c r="GU139" s="65"/>
      <c r="GV139" s="65"/>
      <c r="GW139" s="65"/>
      <c r="GX139" s="65"/>
      <c r="GY139" s="65"/>
      <c r="GZ139" s="65"/>
      <c r="HA139" s="65"/>
      <c r="HB139" s="65"/>
      <c r="HC139" s="65"/>
      <c r="HD139" s="65"/>
      <c r="HE139" s="65"/>
      <c r="HF139" s="65"/>
      <c r="HG139" s="65"/>
      <c r="HH139" s="65"/>
      <c r="HI139" s="65"/>
      <c r="HJ139" s="65"/>
      <c r="HK139" s="65"/>
      <c r="HL139" s="65"/>
      <c r="HM139" s="65"/>
      <c r="HN139" s="65"/>
      <c r="HO139" s="65"/>
      <c r="HP139" s="65"/>
      <c r="HQ139" s="65"/>
      <c r="HR139" s="65"/>
      <c r="HS139" s="65"/>
      <c r="HT139" s="65"/>
      <c r="HU139" s="65"/>
      <c r="HV139" s="65"/>
      <c r="HW139" s="65"/>
      <c r="HX139" s="65"/>
      <c r="HY139" s="65"/>
      <c r="HZ139" s="65"/>
      <c r="IA139" s="65"/>
      <c r="IB139" s="65"/>
      <c r="IC139" s="65"/>
      <c r="ID139" s="65"/>
      <c r="IE139" s="65"/>
      <c r="IF139" s="65"/>
      <c r="IG139" s="65"/>
      <c r="IH139" s="65"/>
      <c r="II139" s="65"/>
      <c r="IJ139" s="65"/>
      <c r="IK139" s="65"/>
      <c r="IL139" s="65"/>
      <c r="IM139" s="65"/>
      <c r="IN139" s="65"/>
      <c r="IO139" s="65"/>
      <c r="IP139" s="65"/>
      <c r="IQ139" s="65"/>
      <c r="IR139" s="65"/>
      <c r="IS139" s="65"/>
      <c r="IT139" s="65"/>
      <c r="IU139" s="65"/>
      <c r="IV139" s="65"/>
    </row>
    <row r="140" spans="1:256" s="20" customFormat="1" ht="28.5" customHeight="1" x14ac:dyDescent="0.35">
      <c r="A140" s="62"/>
      <c r="B140" s="62"/>
      <c r="C140" s="103" t="s">
        <v>180</v>
      </c>
      <c r="D140" s="105" t="s">
        <v>5</v>
      </c>
      <c r="E140" s="106">
        <f>SUM(E141+E147)</f>
        <v>217500</v>
      </c>
      <c r="F140" s="102" t="s">
        <v>6</v>
      </c>
      <c r="G140" s="13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20" customFormat="1" ht="24" customHeight="1" x14ac:dyDescent="0.35">
      <c r="A141" s="88"/>
      <c r="B141" s="88"/>
      <c r="C141" s="5" t="s">
        <v>181</v>
      </c>
      <c r="D141" s="5" t="s">
        <v>8</v>
      </c>
      <c r="E141" s="60">
        <v>140000</v>
      </c>
      <c r="F141" s="8" t="s">
        <v>6</v>
      </c>
      <c r="G141" s="13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20" customFormat="1" ht="24" customHeight="1" x14ac:dyDescent="0.35">
      <c r="A142" s="119" t="s">
        <v>182</v>
      </c>
      <c r="B142" s="120"/>
      <c r="C142" s="120"/>
      <c r="D142" s="120"/>
      <c r="E142" s="120"/>
      <c r="F142" s="120"/>
      <c r="G142" s="13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20" customFormat="1" ht="26.25" customHeight="1" x14ac:dyDescent="0.35">
      <c r="A143" s="149" t="s">
        <v>134</v>
      </c>
      <c r="B143" s="150"/>
      <c r="C143" s="150"/>
      <c r="D143" s="150"/>
      <c r="E143" s="150"/>
      <c r="F143" s="150"/>
      <c r="G143" s="13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20" customFormat="1" ht="21" x14ac:dyDescent="0.35">
      <c r="A144" s="149" t="s">
        <v>135</v>
      </c>
      <c r="B144" s="150"/>
      <c r="C144" s="150"/>
      <c r="D144" s="150"/>
      <c r="E144" s="150"/>
      <c r="F144" s="150"/>
      <c r="G144" s="13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66" customFormat="1" ht="21" customHeight="1" x14ac:dyDescent="0.35">
      <c r="A145" s="145" t="s">
        <v>133</v>
      </c>
      <c r="B145" s="146"/>
      <c r="C145" s="146"/>
      <c r="D145" s="146"/>
      <c r="E145" s="146"/>
      <c r="F145" s="146"/>
      <c r="G145" s="58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  <c r="FZ145" s="65"/>
      <c r="GA145" s="65"/>
      <c r="GB145" s="65"/>
      <c r="GC145" s="65"/>
      <c r="GD145" s="65"/>
      <c r="GE145" s="65"/>
      <c r="GF145" s="65"/>
      <c r="GG145" s="65"/>
      <c r="GH145" s="65"/>
      <c r="GI145" s="65"/>
      <c r="GJ145" s="65"/>
      <c r="GK145" s="65"/>
      <c r="GL145" s="65"/>
      <c r="GM145" s="65"/>
      <c r="GN145" s="65"/>
      <c r="GO145" s="65"/>
      <c r="GP145" s="65"/>
      <c r="GQ145" s="65"/>
      <c r="GR145" s="65"/>
      <c r="GS145" s="65"/>
      <c r="GT145" s="65"/>
      <c r="GU145" s="65"/>
      <c r="GV145" s="65"/>
      <c r="GW145" s="65"/>
      <c r="GX145" s="65"/>
      <c r="GY145" s="65"/>
      <c r="GZ145" s="65"/>
      <c r="HA145" s="65"/>
      <c r="HB145" s="65"/>
      <c r="HC145" s="65"/>
      <c r="HD145" s="65"/>
      <c r="HE145" s="65"/>
      <c r="HF145" s="65"/>
      <c r="HG145" s="65"/>
      <c r="HH145" s="65"/>
      <c r="HI145" s="65"/>
      <c r="HJ145" s="65"/>
      <c r="HK145" s="65"/>
      <c r="HL145" s="65"/>
      <c r="HM145" s="65"/>
      <c r="HN145" s="65"/>
      <c r="HO145" s="65"/>
      <c r="HP145" s="65"/>
      <c r="HQ145" s="65"/>
      <c r="HR145" s="65"/>
      <c r="HS145" s="65"/>
      <c r="HT145" s="65"/>
      <c r="HU145" s="65"/>
      <c r="HV145" s="65"/>
      <c r="HW145" s="65"/>
      <c r="HX145" s="65"/>
      <c r="HY145" s="65"/>
      <c r="HZ145" s="65"/>
      <c r="IA145" s="65"/>
      <c r="IB145" s="65"/>
      <c r="IC145" s="65"/>
      <c r="ID145" s="65"/>
      <c r="IE145" s="65"/>
      <c r="IF145" s="65"/>
      <c r="IG145" s="65"/>
      <c r="IH145" s="65"/>
      <c r="II145" s="65"/>
      <c r="IJ145" s="65"/>
      <c r="IK145" s="65"/>
      <c r="IL145" s="65"/>
      <c r="IM145" s="65"/>
      <c r="IN145" s="65"/>
      <c r="IO145" s="65"/>
      <c r="IP145" s="65"/>
      <c r="IQ145" s="65"/>
      <c r="IR145" s="65"/>
      <c r="IS145" s="65"/>
      <c r="IT145" s="65"/>
      <c r="IU145" s="65"/>
      <c r="IV145" s="65"/>
    </row>
    <row r="146" spans="1:256" s="20" customFormat="1" ht="28.5" customHeight="1" x14ac:dyDescent="0.35">
      <c r="A146" s="145" t="s">
        <v>227</v>
      </c>
      <c r="B146" s="146"/>
      <c r="C146" s="146"/>
      <c r="D146" s="146"/>
      <c r="E146" s="146"/>
      <c r="F146" s="146"/>
      <c r="G146" s="13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20" customFormat="1" ht="24" customHeight="1" x14ac:dyDescent="0.35">
      <c r="A147" s="88"/>
      <c r="B147" s="88"/>
      <c r="C147" s="5" t="s">
        <v>183</v>
      </c>
      <c r="D147" s="5" t="s">
        <v>8</v>
      </c>
      <c r="E147" s="60">
        <v>77500</v>
      </c>
      <c r="F147" s="8" t="s">
        <v>6</v>
      </c>
      <c r="G147" s="13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20" customFormat="1" ht="24" customHeight="1" x14ac:dyDescent="0.35">
      <c r="A148" s="119" t="s">
        <v>184</v>
      </c>
      <c r="B148" s="120"/>
      <c r="C148" s="120"/>
      <c r="D148" s="120"/>
      <c r="E148" s="120"/>
      <c r="F148" s="120"/>
      <c r="G148" s="13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20" customFormat="1" ht="26.25" customHeight="1" x14ac:dyDescent="0.35">
      <c r="A149" s="149" t="s">
        <v>134</v>
      </c>
      <c r="B149" s="150"/>
      <c r="C149" s="150"/>
      <c r="D149" s="150"/>
      <c r="E149" s="150"/>
      <c r="F149" s="150"/>
      <c r="G149" s="13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20" customFormat="1" ht="21" x14ac:dyDescent="0.35">
      <c r="A150" s="149" t="s">
        <v>135</v>
      </c>
      <c r="B150" s="150"/>
      <c r="C150" s="150"/>
      <c r="D150" s="150"/>
      <c r="E150" s="150"/>
      <c r="F150" s="150"/>
      <c r="G150" s="13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20" customFormat="1" ht="26.45" customHeight="1" x14ac:dyDescent="0.35">
      <c r="A151" s="145" t="s">
        <v>133</v>
      </c>
      <c r="B151" s="146"/>
      <c r="C151" s="146"/>
      <c r="D151" s="146"/>
      <c r="E151" s="146"/>
      <c r="F151" s="146"/>
      <c r="G151" s="13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66" customFormat="1" ht="24.75" customHeight="1" x14ac:dyDescent="0.35">
      <c r="A152" s="145" t="s">
        <v>228</v>
      </c>
      <c r="B152" s="146"/>
      <c r="C152" s="146"/>
      <c r="D152" s="146"/>
      <c r="E152" s="146"/>
      <c r="F152" s="146"/>
      <c r="G152" s="6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  <c r="IA152" s="65"/>
      <c r="IB152" s="65"/>
      <c r="IC152" s="65"/>
      <c r="ID152" s="65"/>
      <c r="IE152" s="65"/>
      <c r="IF152" s="65"/>
      <c r="IG152" s="65"/>
      <c r="IH152" s="65"/>
      <c r="II152" s="65"/>
      <c r="IJ152" s="65"/>
      <c r="IK152" s="65"/>
      <c r="IL152" s="65"/>
      <c r="IM152" s="65"/>
      <c r="IN152" s="65"/>
      <c r="IO152" s="65"/>
      <c r="IP152" s="65"/>
      <c r="IQ152" s="65"/>
      <c r="IR152" s="65"/>
      <c r="IS152" s="65"/>
      <c r="IT152" s="65"/>
      <c r="IU152" s="65"/>
      <c r="IV152" s="65"/>
    </row>
    <row r="153" spans="1:256" s="66" customFormat="1" ht="23.45" customHeight="1" x14ac:dyDescent="0.35">
      <c r="A153" s="13"/>
      <c r="B153" s="13"/>
      <c r="C153" s="5" t="s">
        <v>136</v>
      </c>
      <c r="D153" s="5" t="s">
        <v>5</v>
      </c>
      <c r="E153" s="60">
        <f>SUM(E154)</f>
        <v>19100000</v>
      </c>
      <c r="F153" s="8" t="s">
        <v>6</v>
      </c>
      <c r="G153" s="6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  <c r="GC153" s="65"/>
      <c r="GD153" s="65"/>
      <c r="GE153" s="65"/>
      <c r="GF153" s="65"/>
      <c r="GG153" s="65"/>
      <c r="GH153" s="65"/>
      <c r="GI153" s="65"/>
      <c r="GJ153" s="65"/>
      <c r="GK153" s="65"/>
      <c r="GL153" s="65"/>
      <c r="GM153" s="65"/>
      <c r="GN153" s="65"/>
      <c r="GO153" s="65"/>
      <c r="GP153" s="65"/>
      <c r="GQ153" s="65"/>
      <c r="GR153" s="65"/>
      <c r="GS153" s="65"/>
      <c r="GT153" s="65"/>
      <c r="GU153" s="65"/>
      <c r="GV153" s="65"/>
      <c r="GW153" s="65"/>
      <c r="GX153" s="65"/>
      <c r="GY153" s="65"/>
      <c r="GZ153" s="65"/>
      <c r="HA153" s="65"/>
      <c r="HB153" s="65"/>
      <c r="HC153" s="65"/>
      <c r="HD153" s="65"/>
      <c r="HE153" s="65"/>
      <c r="HF153" s="65"/>
      <c r="HG153" s="65"/>
      <c r="HH153" s="65"/>
      <c r="HI153" s="65"/>
      <c r="HJ153" s="65"/>
      <c r="HK153" s="65"/>
      <c r="HL153" s="65"/>
      <c r="HM153" s="65"/>
      <c r="HN153" s="65"/>
      <c r="HO153" s="65"/>
      <c r="HP153" s="65"/>
      <c r="HQ153" s="65"/>
      <c r="HR153" s="65"/>
      <c r="HS153" s="65"/>
      <c r="HT153" s="65"/>
      <c r="HU153" s="65"/>
      <c r="HV153" s="65"/>
      <c r="HW153" s="65"/>
      <c r="HX153" s="65"/>
      <c r="HY153" s="65"/>
      <c r="HZ153" s="65"/>
      <c r="IA153" s="65"/>
      <c r="IB153" s="65"/>
      <c r="IC153" s="65"/>
      <c r="ID153" s="65"/>
      <c r="IE153" s="65"/>
      <c r="IF153" s="65"/>
      <c r="IG153" s="65"/>
      <c r="IH153" s="65"/>
      <c r="II153" s="65"/>
      <c r="IJ153" s="65"/>
      <c r="IK153" s="65"/>
      <c r="IL153" s="65"/>
      <c r="IM153" s="65"/>
      <c r="IN153" s="65"/>
      <c r="IO153" s="65"/>
      <c r="IP153" s="65"/>
      <c r="IQ153" s="65"/>
      <c r="IR153" s="65"/>
      <c r="IS153" s="65"/>
      <c r="IT153" s="65"/>
      <c r="IU153" s="65"/>
      <c r="IV153" s="65"/>
    </row>
    <row r="154" spans="1:256" s="20" customFormat="1" ht="24.75" customHeight="1" x14ac:dyDescent="0.35">
      <c r="A154" s="6"/>
      <c r="B154" s="6"/>
      <c r="C154" s="5" t="s">
        <v>137</v>
      </c>
      <c r="D154" s="5" t="s">
        <v>5</v>
      </c>
      <c r="E154" s="60">
        <f>SUM(E155+E164+E169+E174)</f>
        <v>19100000</v>
      </c>
      <c r="F154" s="8" t="s">
        <v>6</v>
      </c>
      <c r="G154" s="13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20" customFormat="1" ht="24.75" customHeight="1" x14ac:dyDescent="0.35">
      <c r="A155" s="6"/>
      <c r="B155" s="6"/>
      <c r="C155" s="5" t="s">
        <v>185</v>
      </c>
      <c r="D155" s="5" t="s">
        <v>8</v>
      </c>
      <c r="E155" s="60">
        <v>1950000</v>
      </c>
      <c r="F155" s="8" t="s">
        <v>6</v>
      </c>
      <c r="G155" s="13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20" customFormat="1" ht="24.75" customHeight="1" x14ac:dyDescent="0.35">
      <c r="A156" s="119" t="s">
        <v>186</v>
      </c>
      <c r="B156" s="120"/>
      <c r="C156" s="120"/>
      <c r="D156" s="120"/>
      <c r="E156" s="120"/>
      <c r="F156" s="120"/>
      <c r="G156" s="13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20" customFormat="1" ht="24.75" customHeight="1" x14ac:dyDescent="0.35">
      <c r="A157" s="62"/>
      <c r="B157" s="62"/>
      <c r="C157" s="145" t="s">
        <v>187</v>
      </c>
      <c r="D157" s="145"/>
      <c r="E157" s="145"/>
      <c r="F157" s="145"/>
      <c r="G157" s="13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20" customFormat="1" ht="24.75" customHeight="1" x14ac:dyDescent="0.35">
      <c r="A158" s="62"/>
      <c r="B158" s="62"/>
      <c r="C158" s="145" t="s">
        <v>188</v>
      </c>
      <c r="D158" s="145"/>
      <c r="E158" s="145"/>
      <c r="F158" s="145"/>
      <c r="G158" s="13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20" customFormat="1" ht="26.25" customHeight="1" x14ac:dyDescent="0.35">
      <c r="A159" s="62"/>
      <c r="B159" s="62"/>
      <c r="C159" s="145" t="s">
        <v>209</v>
      </c>
      <c r="D159" s="145"/>
      <c r="E159" s="145"/>
      <c r="F159" s="145"/>
      <c r="G159" s="13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20" customFormat="1" ht="21" x14ac:dyDescent="0.35">
      <c r="A160" s="62"/>
      <c r="B160" s="62"/>
      <c r="C160" s="95" t="s">
        <v>237</v>
      </c>
      <c r="D160" s="62"/>
      <c r="E160" s="62"/>
      <c r="F160" s="62"/>
      <c r="G160" s="13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66" customFormat="1" ht="23.45" customHeight="1" x14ac:dyDescent="0.35">
      <c r="A161" s="145" t="s">
        <v>138</v>
      </c>
      <c r="B161" s="146"/>
      <c r="C161" s="146"/>
      <c r="D161" s="146"/>
      <c r="E161" s="146"/>
      <c r="F161" s="146"/>
      <c r="G161" s="6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  <c r="IA161" s="65"/>
      <c r="IB161" s="65"/>
      <c r="IC161" s="65"/>
      <c r="ID161" s="65"/>
      <c r="IE161" s="65"/>
      <c r="IF161" s="65"/>
      <c r="IG161" s="65"/>
      <c r="IH161" s="65"/>
      <c r="II161" s="65"/>
      <c r="IJ161" s="65"/>
      <c r="IK161" s="65"/>
      <c r="IL161" s="65"/>
      <c r="IM161" s="65"/>
      <c r="IN161" s="65"/>
      <c r="IO161" s="65"/>
      <c r="IP161" s="65"/>
      <c r="IQ161" s="65"/>
      <c r="IR161" s="65"/>
      <c r="IS161" s="65"/>
      <c r="IT161" s="65"/>
      <c r="IU161" s="65"/>
      <c r="IV161" s="65"/>
    </row>
    <row r="162" spans="1:256" s="20" customFormat="1" ht="24.75" customHeight="1" x14ac:dyDescent="0.35">
      <c r="A162" s="145" t="s">
        <v>229</v>
      </c>
      <c r="B162" s="146"/>
      <c r="C162" s="146"/>
      <c r="D162" s="146"/>
      <c r="E162" s="146"/>
      <c r="F162" s="146"/>
      <c r="G162" s="13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20" customFormat="1" ht="24.75" customHeight="1" x14ac:dyDescent="0.35">
      <c r="A163" s="111"/>
      <c r="B163" s="112"/>
      <c r="C163" s="112"/>
      <c r="D163" s="112"/>
      <c r="E163" s="112"/>
      <c r="F163" s="112"/>
      <c r="G163" s="13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10" customFormat="1" ht="27.75" customHeight="1" x14ac:dyDescent="0.5">
      <c r="A164" s="107"/>
      <c r="B164" s="107"/>
      <c r="C164" s="105" t="s">
        <v>198</v>
      </c>
      <c r="D164" s="105" t="s">
        <v>8</v>
      </c>
      <c r="E164" s="106">
        <v>410000</v>
      </c>
      <c r="F164" s="102" t="s">
        <v>6</v>
      </c>
      <c r="G164" s="108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  <c r="GK164" s="109"/>
      <c r="GL164" s="109"/>
      <c r="GM164" s="109"/>
      <c r="GN164" s="109"/>
      <c r="GO164" s="109"/>
      <c r="GP164" s="109"/>
      <c r="GQ164" s="109"/>
      <c r="GR164" s="109"/>
      <c r="GS164" s="109"/>
      <c r="GT164" s="109"/>
      <c r="GU164" s="109"/>
      <c r="GV164" s="109"/>
      <c r="GW164" s="109"/>
      <c r="GX164" s="109"/>
      <c r="GY164" s="109"/>
      <c r="GZ164" s="109"/>
      <c r="HA164" s="109"/>
      <c r="HB164" s="109"/>
      <c r="HC164" s="109"/>
      <c r="HD164" s="109"/>
      <c r="HE164" s="109"/>
      <c r="HF164" s="109"/>
      <c r="HG164" s="109"/>
      <c r="HH164" s="109"/>
      <c r="HI164" s="109"/>
      <c r="HJ164" s="109"/>
      <c r="HK164" s="109"/>
      <c r="HL164" s="109"/>
      <c r="HM164" s="109"/>
      <c r="HN164" s="109"/>
      <c r="HO164" s="109"/>
      <c r="HP164" s="109"/>
      <c r="HQ164" s="109"/>
      <c r="HR164" s="109"/>
      <c r="HS164" s="109"/>
      <c r="HT164" s="109"/>
      <c r="HU164" s="109"/>
      <c r="HV164" s="109"/>
      <c r="HW164" s="109"/>
      <c r="HX164" s="109"/>
      <c r="HY164" s="109"/>
      <c r="HZ164" s="109"/>
      <c r="IA164" s="109"/>
      <c r="IB164" s="109"/>
      <c r="IC164" s="109"/>
      <c r="ID164" s="109"/>
      <c r="IE164" s="109"/>
      <c r="IF164" s="109"/>
      <c r="IG164" s="109"/>
      <c r="IH164" s="109"/>
      <c r="II164" s="109"/>
      <c r="IJ164" s="109"/>
      <c r="IK164" s="109"/>
      <c r="IL164" s="109"/>
      <c r="IM164" s="109"/>
      <c r="IN164" s="109"/>
      <c r="IO164" s="109"/>
      <c r="IP164" s="109"/>
      <c r="IQ164" s="109"/>
      <c r="IR164" s="109"/>
      <c r="IS164" s="109"/>
      <c r="IT164" s="109"/>
      <c r="IU164" s="109"/>
      <c r="IV164" s="109"/>
    </row>
    <row r="165" spans="1:256" s="20" customFormat="1" ht="75.75" customHeight="1" x14ac:dyDescent="0.35">
      <c r="A165" s="119" t="s">
        <v>213</v>
      </c>
      <c r="B165" s="120"/>
      <c r="C165" s="120"/>
      <c r="D165" s="120"/>
      <c r="E165" s="120"/>
      <c r="F165" s="120"/>
      <c r="G165" s="13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20" customFormat="1" ht="24" customHeight="1" x14ac:dyDescent="0.35">
      <c r="A166" s="62"/>
      <c r="B166" s="62"/>
      <c r="C166" s="96" t="s">
        <v>237</v>
      </c>
      <c r="D166" s="62"/>
      <c r="E166" s="62"/>
      <c r="F166" s="62"/>
      <c r="G166" s="13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66" customFormat="1" ht="23.45" customHeight="1" x14ac:dyDescent="0.35">
      <c r="A167" s="145" t="s">
        <v>138</v>
      </c>
      <c r="B167" s="146"/>
      <c r="C167" s="146"/>
      <c r="D167" s="146"/>
      <c r="E167" s="146"/>
      <c r="F167" s="146"/>
      <c r="G167" s="6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  <c r="IS167" s="65"/>
      <c r="IT167" s="65"/>
      <c r="IU167" s="65"/>
      <c r="IV167" s="65"/>
    </row>
    <row r="168" spans="1:256" s="20" customFormat="1" ht="24.75" customHeight="1" x14ac:dyDescent="0.35">
      <c r="A168" s="145" t="s">
        <v>230</v>
      </c>
      <c r="B168" s="146"/>
      <c r="C168" s="146"/>
      <c r="D168" s="146"/>
      <c r="E168" s="146"/>
      <c r="F168" s="146"/>
      <c r="G168" s="13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20" customFormat="1" ht="24" customHeight="1" x14ac:dyDescent="0.35">
      <c r="A169" s="6"/>
      <c r="B169" s="6"/>
      <c r="C169" s="105" t="s">
        <v>189</v>
      </c>
      <c r="D169" s="105" t="s">
        <v>8</v>
      </c>
      <c r="E169" s="106">
        <v>740000</v>
      </c>
      <c r="F169" s="102" t="s">
        <v>6</v>
      </c>
      <c r="G169" s="13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20" customFormat="1" ht="47.25" customHeight="1" x14ac:dyDescent="0.35">
      <c r="A170" s="119" t="s">
        <v>214</v>
      </c>
      <c r="B170" s="120"/>
      <c r="C170" s="120"/>
      <c r="D170" s="120"/>
      <c r="E170" s="120"/>
      <c r="F170" s="120"/>
      <c r="G170" s="13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20" customFormat="1" ht="21.75" customHeight="1" x14ac:dyDescent="0.35">
      <c r="A171" s="96"/>
      <c r="B171" s="96"/>
      <c r="C171" s="96" t="s">
        <v>237</v>
      </c>
      <c r="D171" s="96"/>
      <c r="E171" s="96"/>
      <c r="F171" s="96"/>
      <c r="G171" s="13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66" customFormat="1" ht="23.45" customHeight="1" x14ac:dyDescent="0.35">
      <c r="A172" s="145" t="s">
        <v>138</v>
      </c>
      <c r="B172" s="146"/>
      <c r="C172" s="146"/>
      <c r="D172" s="146"/>
      <c r="E172" s="146"/>
      <c r="F172" s="146"/>
      <c r="G172" s="6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5"/>
      <c r="IT172" s="65"/>
      <c r="IU172" s="65"/>
      <c r="IV172" s="65"/>
    </row>
    <row r="173" spans="1:256" s="20" customFormat="1" ht="24.75" customHeight="1" x14ac:dyDescent="0.35">
      <c r="A173" s="145" t="s">
        <v>231</v>
      </c>
      <c r="B173" s="146"/>
      <c r="C173" s="146"/>
      <c r="D173" s="146"/>
      <c r="E173" s="146"/>
      <c r="F173" s="146"/>
      <c r="G173" s="13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20" customFormat="1" ht="23.25" customHeight="1" x14ac:dyDescent="0.35">
      <c r="A174" s="107"/>
      <c r="B174" s="107"/>
      <c r="C174" s="105" t="s">
        <v>210</v>
      </c>
      <c r="D174" s="105" t="s">
        <v>8</v>
      </c>
      <c r="E174" s="106">
        <v>16000000</v>
      </c>
      <c r="F174" s="102" t="s">
        <v>6</v>
      </c>
      <c r="G174" s="13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20" customFormat="1" ht="75" customHeight="1" x14ac:dyDescent="0.35">
      <c r="A175" s="119" t="s">
        <v>215</v>
      </c>
      <c r="B175" s="120"/>
      <c r="C175" s="120"/>
      <c r="D175" s="120"/>
      <c r="E175" s="120"/>
      <c r="F175" s="120"/>
      <c r="G175" s="13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20" customFormat="1" ht="24" customHeight="1" x14ac:dyDescent="0.35">
      <c r="A176" s="96"/>
      <c r="B176" s="96"/>
      <c r="C176" s="96" t="s">
        <v>237</v>
      </c>
      <c r="D176" s="96"/>
      <c r="E176" s="96"/>
      <c r="F176" s="96"/>
      <c r="G176" s="13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6" ht="24" customHeight="1" x14ac:dyDescent="0.3">
      <c r="A177" s="145" t="s">
        <v>138</v>
      </c>
      <c r="B177" s="146"/>
      <c r="C177" s="146"/>
      <c r="D177" s="146"/>
      <c r="E177" s="146"/>
      <c r="F177" s="146"/>
    </row>
    <row r="178" spans="1:6" ht="24" customHeight="1" x14ac:dyDescent="0.3">
      <c r="A178" s="145" t="s">
        <v>232</v>
      </c>
      <c r="B178" s="146"/>
      <c r="C178" s="146"/>
      <c r="D178" s="146"/>
      <c r="E178" s="146"/>
      <c r="F178" s="146"/>
    </row>
  </sheetData>
  <mergeCells count="93">
    <mergeCell ref="A115:F115"/>
    <mergeCell ref="A99:F99"/>
    <mergeCell ref="A98:F98"/>
    <mergeCell ref="A105:F105"/>
    <mergeCell ref="A102:F102"/>
    <mergeCell ref="A148:F148"/>
    <mergeCell ref="A149:F149"/>
    <mergeCell ref="A150:F150"/>
    <mergeCell ref="A151:F151"/>
    <mergeCell ref="A123:F123"/>
    <mergeCell ref="A142:F142"/>
    <mergeCell ref="A144:F144"/>
    <mergeCell ref="A139:F139"/>
    <mergeCell ref="A138:F138"/>
    <mergeCell ref="A146:F146"/>
    <mergeCell ref="A1:F1"/>
    <mergeCell ref="A75:F75"/>
    <mergeCell ref="A12:F12"/>
    <mergeCell ref="C45:F45"/>
    <mergeCell ref="A97:F97"/>
    <mergeCell ref="A52:F52"/>
    <mergeCell ref="C44:F44"/>
    <mergeCell ref="C95:F95"/>
    <mergeCell ref="A33:F33"/>
    <mergeCell ref="C73:F73"/>
    <mergeCell ref="A10:F10"/>
    <mergeCell ref="A17:F17"/>
    <mergeCell ref="A61:F61"/>
    <mergeCell ref="A49:F49"/>
    <mergeCell ref="A4:F4"/>
    <mergeCell ref="A59:F59"/>
    <mergeCell ref="A2:F2"/>
    <mergeCell ref="A111:F111"/>
    <mergeCell ref="A5:F5"/>
    <mergeCell ref="A3:F3"/>
    <mergeCell ref="A145:F145"/>
    <mergeCell ref="A143:F143"/>
    <mergeCell ref="A47:F47"/>
    <mergeCell ref="A72:F72"/>
    <mergeCell ref="A16:F16"/>
    <mergeCell ref="C13:D13"/>
    <mergeCell ref="A130:F130"/>
    <mergeCell ref="A137:F137"/>
    <mergeCell ref="A69:F69"/>
    <mergeCell ref="A67:F67"/>
    <mergeCell ref="A132:F132"/>
    <mergeCell ref="A6:F6"/>
    <mergeCell ref="A43:F43"/>
    <mergeCell ref="C70:F70"/>
    <mergeCell ref="A128:F128"/>
    <mergeCell ref="A7:F7"/>
    <mergeCell ref="A121:F121"/>
    <mergeCell ref="A117:F117"/>
    <mergeCell ref="A55:F56"/>
    <mergeCell ref="C46:F46"/>
    <mergeCell ref="A31:F31"/>
    <mergeCell ref="A109:F109"/>
    <mergeCell ref="A107:F107"/>
    <mergeCell ref="A119:F119"/>
    <mergeCell ref="A35:F35"/>
    <mergeCell ref="A41:F41"/>
    <mergeCell ref="C74:F74"/>
    <mergeCell ref="A113:F113"/>
    <mergeCell ref="A94:F94"/>
    <mergeCell ref="A92:F92"/>
    <mergeCell ref="A65:F65"/>
    <mergeCell ref="A79:F79"/>
    <mergeCell ref="A81:F81"/>
    <mergeCell ref="A83:F83"/>
    <mergeCell ref="A85:F85"/>
    <mergeCell ref="A87:F87"/>
    <mergeCell ref="C157:F157"/>
    <mergeCell ref="C158:F158"/>
    <mergeCell ref="C159:F159"/>
    <mergeCell ref="A162:F162"/>
    <mergeCell ref="A156:F156"/>
    <mergeCell ref="A161:F161"/>
    <mergeCell ref="A177:F177"/>
    <mergeCell ref="A178:F178"/>
    <mergeCell ref="A19:F19"/>
    <mergeCell ref="A20:C20"/>
    <mergeCell ref="A21:C21"/>
    <mergeCell ref="A22:C22"/>
    <mergeCell ref="A23:F23"/>
    <mergeCell ref="A24:F24"/>
    <mergeCell ref="A172:F172"/>
    <mergeCell ref="A173:F173"/>
    <mergeCell ref="A175:F175"/>
    <mergeCell ref="A165:F165"/>
    <mergeCell ref="A167:F167"/>
    <mergeCell ref="A168:F168"/>
    <mergeCell ref="A170:F170"/>
    <mergeCell ref="A152:F152"/>
  </mergeCells>
  <pageMargins left="0.70866141732283472" right="0.70866141732283472" top="0.74803149606299213" bottom="0.74803149606299213" header="0.31496062992125984" footer="0.31496062992125984"/>
  <pageSetup paperSize="9" firstPageNumber="484" orientation="portrait" useFirstPageNumber="1" r:id="rId1"/>
  <headerFooter>
    <oddHeader>&amp;C&amp;16&amp;K000000-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รายรับ</vt:lpstr>
      <vt:lpstr>วัตถุประสงค์</vt:lpstr>
      <vt:lpstr>ตาราง</vt:lpstr>
      <vt:lpstr>รายจ่าย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2019-07-31T07:59:23Z</cp:lastPrinted>
  <dcterms:created xsi:type="dcterms:W3CDTF">2019-06-13T08:42:14Z</dcterms:created>
  <dcterms:modified xsi:type="dcterms:W3CDTF">2019-07-31T07:59:30Z</dcterms:modified>
</cp:coreProperties>
</file>