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3\"/>
    </mc:Choice>
  </mc:AlternateContent>
  <bookViews>
    <workbookView xWindow="0" yWindow="0" windowWidth="28800" windowHeight="11910" activeTab="1"/>
  </bookViews>
  <sheets>
    <sheet name="ประมาณการรายรับ" sheetId="2" r:id="rId1"/>
    <sheet name="ประมาณการรายจ่าย" sheetId="3" r:id="rId2"/>
    <sheet name="ตางรางงบกลาง" sheetId="4" r:id="rId3"/>
    <sheet name="ตารางการพาณิชย์" sheetId="5" r:id="rId4"/>
    <sheet name="วัตถุประสงค์" sheetId="6" r:id="rId5"/>
  </sheets>
  <calcPr calcId="152511"/>
</workbook>
</file>

<file path=xl/calcChain.xml><?xml version="1.0" encoding="utf-8"?>
<calcChain xmlns="http://schemas.openxmlformats.org/spreadsheetml/2006/main">
  <c r="E16" i="3" l="1"/>
  <c r="E8" i="3"/>
  <c r="E120" i="3"/>
  <c r="E103" i="3"/>
  <c r="E13" i="4"/>
  <c r="E13" i="5"/>
  <c r="D13" i="5"/>
  <c r="C13" i="5"/>
  <c r="F11" i="5"/>
  <c r="F13" i="5" s="1"/>
  <c r="H13" i="4"/>
  <c r="G13" i="4"/>
  <c r="F13" i="4"/>
  <c r="D13" i="4"/>
  <c r="C13" i="4"/>
  <c r="I11" i="4"/>
  <c r="I13" i="4" s="1"/>
  <c r="E92" i="3"/>
  <c r="E73" i="3"/>
  <c r="E70" i="3"/>
  <c r="E67" i="3"/>
  <c r="E63" i="3"/>
  <c r="E60" i="3"/>
  <c r="E45" i="3"/>
  <c r="G42" i="3"/>
  <c r="G41" i="3"/>
  <c r="G39" i="3"/>
  <c r="E39" i="3"/>
  <c r="E36" i="3"/>
  <c r="G17" i="2"/>
  <c r="G15" i="2"/>
  <c r="G11" i="2"/>
  <c r="E10" i="2"/>
  <c r="E102" i="3" l="1"/>
  <c r="E101" i="3" s="1"/>
  <c r="E59" i="3"/>
  <c r="E44" i="3" s="1"/>
</calcChain>
</file>

<file path=xl/sharedStrings.xml><?xml version="1.0" encoding="utf-8"?>
<sst xmlns="http://schemas.openxmlformats.org/spreadsheetml/2006/main" count="334" uniqueCount="184">
  <si>
    <t>รายงานรายละเอียดประมาณการรายรับงบประมาณรายจ่ายเฉพาะการ</t>
  </si>
  <si>
    <t xml:space="preserve"> เทศบาลนครนครสวรรค์ </t>
  </si>
  <si>
    <t xml:space="preserve"> อำเภอเมือง จังหวัดนครสวรรค์ </t>
  </si>
  <si>
    <t>ก. หมวดรายได้</t>
  </si>
  <si>
    <t>รวม</t>
  </si>
  <si>
    <t>บาท</t>
  </si>
  <si>
    <t>1. ค่าบริการสถานีขนส่งผู้โดยสาร</t>
  </si>
  <si>
    <t>จำนวน</t>
  </si>
  <si>
    <t xml:space="preserve">   ประมาณการรายรับค่าบริการสถานีผู้โดยสาร ประมาณเดือนละ 200,000 บาท </t>
  </si>
  <si>
    <t>2. ค่าตอบแทนตามสัญญาจัดให้มีบริการห้องสุขา</t>
  </si>
  <si>
    <t xml:space="preserve">   ได้รับค่าตอบแทนตามสัญญาจัดให้มีบริการห้องสุขา เดือนละ 36,850 บาท</t>
  </si>
  <si>
    <t>3. ค่าตอบแทนตามสัญญาจัดให้มีบริการจำหน่ายสินค้า</t>
  </si>
  <si>
    <t xml:space="preserve">   ได้รับค่าตอบแทนตามสัญญาจัดให้มีบริการจำหน่ายสินค้า เดือนละ 51,200  บาท </t>
  </si>
  <si>
    <t>4. ค่าเช่าติดตั้งป้ายโฆษณา</t>
  </si>
  <si>
    <t>5. ดอกเบี้ย</t>
  </si>
  <si>
    <t>7. รายได้เบ็ดเตล็ด</t>
  </si>
  <si>
    <t>รายงานรายละเอียดประมาณการรายจ่ายงบประมาณรายจ่ายเฉพาะการ</t>
  </si>
  <si>
    <t xml:space="preserve">   งบกลาง</t>
  </si>
  <si>
    <t xml:space="preserve"> - เงินสำรองจ่าย</t>
  </si>
  <si>
    <t>สำหรับจ่ายในภารกิจต่าง ๆ ที่จำเป็นในกรณีฉุกเฉินหรือความจำเป็นเร่งด่วนที่ไม่สามารถคาดการณ์ได้</t>
  </si>
  <si>
    <t xml:space="preserve"> -  เงินสมทบกองทุนประกันสังคม</t>
  </si>
  <si>
    <t>สำหรับจ่ายเป็นเงินสมทบกองทุนประกันสังคมตามที่กฎหมายกำหนด ในอัตราร้อยละ 5 ของเงินค่าจ้างและเงินเพิ่มการครองชีพชั่วคราวที่ตั้งจ่ายให้แก่พนักงานจ้าง</t>
  </si>
  <si>
    <t xml:space="preserve"> - เงินที่งบเฉพาะการช่วยเหลืองบทั่วไป</t>
  </si>
  <si>
    <t>สำหรับจ่ายให้เทศบาลเพื่อบูรณะท้องถิ่น</t>
  </si>
  <si>
    <t xml:space="preserve"> - เงินช่วยพิเศษ</t>
  </si>
  <si>
    <t>สำหรับจ่ายเป็นเงินช่วยพิเศษ(เงินช่วยค่าทำศพ) ให้แก่พนักงาน ลูกจ้างประจำ และพนักงานจ้าง ที่เสียชีวิตระหว่างรับราชการ</t>
  </si>
  <si>
    <t>รายจ่ายตามข้อผูกพัน</t>
  </si>
  <si>
    <t>บำเหน็จ / บำนาญ</t>
  </si>
  <si>
    <t xml:space="preserve"> - เงินสมทบกองทุนบำเหน็จบำนาญข้าราชการส่วนท้องถิ่น</t>
  </si>
  <si>
    <t>สำหรับจ่ายสมทบให้กองทุนบำเหน็จบำนาญข้าราชการส่วนท้องถิ่น ตามหนังสือกรมส่งเสริมการปกครองท้องถิ่น ที่ มท ๐๘๐๘.๕/ว ๒๐๔๙ ลงวันที่ ๑ สิงหาคม ๒๕๕๕ คำนวณได้ดังนี้</t>
  </si>
  <si>
    <t xml:space="preserve">   ประมาณการรายรับประจำปี 2562 (ไม่รวมเงินที่งบประมาณทั่วไปช่วยเหลืองบประมาณเฉพาะการ)</t>
  </si>
  <si>
    <t xml:space="preserve">   คำนวณร้อยละ 2</t>
  </si>
  <si>
    <t xml:space="preserve">   ฉะนั้น จึงขอตั้งจ่าย</t>
  </si>
  <si>
    <t>งบบุคลากร</t>
  </si>
  <si>
    <t>ค่าจ้างชั่วคราว</t>
  </si>
  <si>
    <t xml:space="preserve">สำหรับจ่ายเป็นค่าตอบแทนพนักงานจ้างจำนวน 8 อัตรา เพื่อปฏิบัติงานสถานีขนส่งผู้โดยสารตามภารกิจที่ได้รับมอบหมาย ซึ่งไม่เกินระเบียบที่กำหนดให้จ้างได้ </t>
  </si>
  <si>
    <t xml:space="preserve"> - เงินเพิ่มต่าง ๆ ของพนักงานจ้าง</t>
  </si>
  <si>
    <t xml:space="preserve">สำหรับจ่ายเป็นเงินเพิ่มการครองชีพชั่วคราวของพนักงานจ้าง </t>
  </si>
  <si>
    <t>งบดำเนินงาน</t>
  </si>
  <si>
    <t>ค่าตอบแทน</t>
  </si>
  <si>
    <t xml:space="preserve">  - ค่าตอบแทนการปฏิบัติงานนอกเวลาราชการ</t>
  </si>
  <si>
    <t xml:space="preserve">สำหรับจ่ายเป็นค่าตอบแทนการปฏิบัติงานนอกเวลาราชการของพนักงานและลูกจ้าง ตามระเบียบฯ </t>
  </si>
  <si>
    <t xml:space="preserve">  - ค่าเบี้ยประชุม </t>
  </si>
  <si>
    <t xml:space="preserve">สำหรับจ่ายเป็นค่าเบี้ยประชุมกรรมการสถานีขนส่งผู้โดยสาร </t>
  </si>
  <si>
    <t xml:space="preserve"> - ค่ารางวัลตอบแทนเจ้าหน้าที่ตำรวจ</t>
  </si>
  <si>
    <t xml:space="preserve"> - ค่าตอบแทนผู้ปฏิบัติราชการอันเป็นประโยชน์แก่องค์กรปกครองส่วนท้องถิ่น</t>
  </si>
  <si>
    <t>สำหรับจ่ายเป็นค่าตอบแทนผู้ปฏิบัติราชการอันเป็นประโยชน์แก่องค์กรปกครองส่วนท้องถิ่น เช่น</t>
  </si>
  <si>
    <t>1. ค่าตอบแทนผู้ปฏิบัติราชการอันเป็นประโยชน์แก่องค์กรปกครองส่วนท้องถิ่น</t>
  </si>
  <si>
    <t>2. เงินประโยชน์ตอบแทนอื่นเป็นกรณีพิเศษ (เงินรางวัลประจำปี) ให้แก่พนักงานจ้าง ที่อยู่ในหลักเกณฑ์</t>
  </si>
  <si>
    <t>ตามประกาศ ก.ท.จ.นครสวรรค์ เรื่อง กำหนดมาตรฐานทั่วไปเกี่ยวกับหลักเกณฑ์เงื่อนไขและวิธีการกำหนดประโยชน์ตอบแทนอันเป็นกรณีพิเศษอื่นมีลักษณะเป็นเงินรางวัลประจำปีสำหรับพนักงานเทศบาล ลูกจ้าง และพนักงานจ้างของเทศบาล พ.ศ.๒๕๕๘ ลงวันที่ ๑๗ เมษายน ๒๕๕๘</t>
  </si>
  <si>
    <t>ค่าใช้สอย</t>
  </si>
  <si>
    <t xml:space="preserve">   รายจ่ายเพื่อให้ได้มาซึ่งบริการ  </t>
  </si>
  <si>
    <t xml:space="preserve"> - รายจ่ายเพื่อให้ได้มาซึ่งบริการ</t>
  </si>
  <si>
    <t xml:space="preserve">สำหรับจ่ายเป็นค่าใช้จ่ายต่าง ๆ ดังต่อไปนี้ ค่าจ้างเหมาแรงงานบุคคลภายนอกให้กระทำการต่าง ๆ รวมทั้งค่าจ้างเหมาทำของ รับส่งของ ค่าจ้างเหมาทำความสะอาด ค่าจ้างเหมารักษาความปลอดภัย ค่าจ้างเหมาปฏิบัติงาน ภายในบริเวณสถานีขนส่งผู้โดยสาร หรือกระทำกิจการอื่น ๆ ที่เทศบาลไม่สามารถดำเนินการได้ </t>
  </si>
  <si>
    <t xml:space="preserve">   รายจ่ายเกี่ยวกับการรับรองและพิธีการ</t>
  </si>
  <si>
    <t xml:space="preserve"> - ค่ารับรอง</t>
  </si>
  <si>
    <t xml:space="preserve">สำหรับจ่ายเป็นค่ารับรองของหน่วยงาน ส่วนราชการอื่น ตลอดจนองค์กรอื่นที่มาตรวจงานหรือเยี่ยมชมกิจการสถานีขนส่ง และค่าเลี้ยงรับรองในการประชุมคณะกรรมการหรือคณะอนุกรรมการที่ได้รับแต่งตั้ง </t>
  </si>
  <si>
    <t xml:space="preserve">   รายจ่ายเกี่ยวเนื่องกับการปฏิบัติราชการที่ไม่เข้าลักษณะรายจ่ายหมวดอื่น ๆ </t>
  </si>
  <si>
    <t xml:space="preserve"> - ค่าใช้จ่ายในการเดินทางไปราชการในและนอกราชอาณาจักร</t>
  </si>
  <si>
    <t xml:space="preserve">สำหรับจ่ายเป็นค่าใช้จ่ายในการเดินทางไปราชการในและนอกราชอาณาจักร เช่น ค่าเบี้ยเลี้ยงเดินทาง ค่าพาหนะ ค่าเช่าที่พัก ของพนักงานและลูกจ้าง </t>
  </si>
  <si>
    <t xml:space="preserve">   ค่าบำรุงรักษาและซ่อมแซม</t>
  </si>
  <si>
    <t xml:space="preserve"> - ค่าบำรุงรักษาหรือซ่อมแซม</t>
  </si>
  <si>
    <t>สำหรับจ่ายเป็นค่าซ่อมแซมบำรุงรักษาทรัพย์สิน เพื่อให้สามารถใช้งานได้ตามปกติ</t>
  </si>
  <si>
    <t>ค่าวัสดุ</t>
  </si>
  <si>
    <t xml:space="preserve">สำหรับจ่ายเป็นค่าสายไฟฟ้า ปลั๊กไฟฟ้า หลอดไฟฟ้า ฯลฯ </t>
  </si>
  <si>
    <t xml:space="preserve">สำหรับจ่ายเป็นค่าถังขยะ แปรง ไม้กวาด ฯลฯ </t>
  </si>
  <si>
    <t xml:space="preserve">สำหรับจ่ายเป็นค่าไม้ อิฐ หิน ทราย เหล็กเส้น สี ฯลฯ </t>
  </si>
  <si>
    <t xml:space="preserve">สำหรับจ่ายเป็นค่าพันธุ์พืช ปุ๋ย วัสดุเพาะชำ ฯลฯ </t>
  </si>
  <si>
    <t xml:space="preserve">สำหรับจ่ายเป็นค่ากระดาษเขียนโปสเตอร์ พู่กันและสี ฟิล์ม ฯลฯ </t>
  </si>
  <si>
    <t xml:space="preserve">สำหรับจ่ายเป็นค่าวัสดุคอมพิวเตอร์ เช่น หมึกเครื่องพิมพ์ แผ่นบันทึกข้อมูล เป็นต้น </t>
  </si>
  <si>
    <t>สำหรับจ่ายเป็นค่าวัสดุเชื้อเพลิงและหล่อลื่น</t>
  </si>
  <si>
    <t xml:space="preserve">สำหรับจ่ายเป็นค่าวัสดุอื่นๆ ที่ไม่เข้าลักษณะรายจ่ายประเภทหนึ่งประเภทใดดังกล่าวข้างต้น  </t>
  </si>
  <si>
    <t xml:space="preserve">   ค่าสาธารณูปโภค</t>
  </si>
  <si>
    <t xml:space="preserve"> - ค่าไฟฟ้า</t>
  </si>
  <si>
    <t xml:space="preserve">สำหรับจ่ายเป็นค่ากระแสไฟฟ้าที่สถานีขนส่งผู้โดยสาร </t>
  </si>
  <si>
    <t xml:space="preserve"> - ค่าน้ำประปา </t>
  </si>
  <si>
    <t xml:space="preserve">สำหรับจ่ายเป็นค่าน้ำประปาที่สถานีขนส่งผู้โดยสาร </t>
  </si>
  <si>
    <t xml:space="preserve"> - ค่าบริการโทรศัพท์</t>
  </si>
  <si>
    <t>สำหรับจ่ายเป็นค่าโทรศัพท์พื้นฐาน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 ค่าบำรุงรักษาสาย</t>
  </si>
  <si>
    <t xml:space="preserve"> - ค่าบริการสื่อสารและโทรคมนาคม</t>
  </si>
  <si>
    <t>สำหรับจ่ายเป็นค่าโทรภาพ (โทรสาร) ค่าเทเลกซ์ ค่าวิทยุติดตามตัว ค่าวิทยุสื่อสาร ค่าสื่อสารผ่านดาวเทียม ค่าใช้จ่ายเกี่ยวกับการใช้ระบบอินเทอร์เน็ต รวมถึงอินเทอร์เน็ตการ์ดและสื่อสารอื่น ๆ เช่น ค่าเคเบิ้ลทีวี ค่าเช่าช่องสัญญาณดาวเทียม เป็นต้น และให้หมายความรวมถึงค่าใช้จ่ายเพื่อให้ได้ใช้บริการดังกล่าวและค่าใช้จ่ายที่เกิดขึ้นเกี่ยวกับการใช้บริการ</t>
  </si>
  <si>
    <t>งบลงทุน (หมวดค่าครุภัณฑ์ ที่ดินและสิ่งก่อสร้าง)</t>
  </si>
  <si>
    <t>ค่าครุภัณฑ์</t>
  </si>
  <si>
    <t>ครุภัณฑ์คอมพิวเตอร์</t>
  </si>
  <si>
    <t xml:space="preserve"> - ตั้งงบประมาณตามเกณฑ์ราคากลางและคุณลักษณะพื้นฐานครุภัณฑ์คอมพิวเตอร์ ของกระทรวงดิจิทัลเพื่อเศรษฐกิจและสังคม</t>
  </si>
  <si>
    <t xml:space="preserve"> - เป็นไปตามหนังสือกระทรวงมหาดไทย ที่ มท ๐๘๐๘.๒/ว ๑๑๓๔ ลงวันที่ ๙ มิถุนายน ๒๕๕๘</t>
  </si>
  <si>
    <t xml:space="preserve"> - เป็นครุภัณฑ์ที่ไม่มีกำหนดไว้ในบัญชีราคามาตราฐานครุภัณฑ์ของสำนักงบประมาณ แต่มีความจำเป็นต้องจัดหาตามราคาในท้องถิ่น โดยจัดหาอย่างประหยัด</t>
  </si>
  <si>
    <t>เทศบาลนครนครสวรรค์</t>
  </si>
  <si>
    <t>รายจ่ายจำแนกตามแผนงาน</t>
  </si>
  <si>
    <t>ด้านการดำเนินงานอื่น (00400)</t>
  </si>
  <si>
    <t>แผนงานงบกลาง (00410)</t>
  </si>
  <si>
    <t>งาน</t>
  </si>
  <si>
    <t>เงินสำรองจ่าย</t>
  </si>
  <si>
    <t>เงินสมทบกองทุนประกันสังคม</t>
  </si>
  <si>
    <t>เงินที่งบเฉพาะการช่วยเหลืองบทั่วไป</t>
  </si>
  <si>
    <t>เงินช่วยพิเศษ</t>
  </si>
  <si>
    <t>บำเหน็จ/บำนาญ</t>
  </si>
  <si>
    <t>หน่วยงานเจ้าของงบประมาณ</t>
  </si>
  <si>
    <t>รหัสบัญชี</t>
  </si>
  <si>
    <t>สถานีขนส่งผู้โดยสาร</t>
  </si>
  <si>
    <t>ด้านการเศรษฐกิจ (00300)</t>
  </si>
  <si>
    <t>แผนงานการพาณิชย์ (00330)</t>
  </si>
  <si>
    <t xml:space="preserve">งาน </t>
  </si>
  <si>
    <t>งบลงทุน</t>
  </si>
  <si>
    <t>วัตถุประสงค์</t>
  </si>
  <si>
    <t>รายจ่ายตามแผนงาน</t>
  </si>
  <si>
    <t>ด้านการเศรษฐกิจ</t>
  </si>
  <si>
    <t>แผนงานการพาณิชย์</t>
  </si>
  <si>
    <t>1.   เพื่อให้การบริการด้านการขนส่งแก่ประชาชน</t>
  </si>
  <si>
    <t>2.   เพื่อบริหารกิจการสถานีขนส่งให้มีประสิทธิภาพ</t>
  </si>
  <si>
    <t>3.   ควบคุมดูแลการเดินรถภายในจังหวัด</t>
  </si>
  <si>
    <t>งานที่ทำ</t>
  </si>
  <si>
    <t>1.  บริหารงานทั่วไป  บริหารงานบุคคล บริหารงานการเงินและบัญชีและงานจัดเก็บรายได้</t>
  </si>
  <si>
    <t>2.  บริหารงานด้านกิจการขนส่ง  บริหารช่องจอดรถรับ - ส่งผู้โดยสารประจำทาง  บริหารพื้นที่</t>
  </si>
  <si>
    <t xml:space="preserve">     ลานจอดรถ  จัดระบบจราจรภายในสถานี ฯลฯ</t>
  </si>
  <si>
    <t>3.  จัดให้มีบริการรับฝากของ  รถรับจ้าง  การจำหน่ายสินค้าเบ็ดเตล็ด  และเครื่องดื่ม</t>
  </si>
  <si>
    <t>4.  ดูแล  ซ่อมแซม  ปรับปรุง กิจการขนส่ง</t>
  </si>
  <si>
    <t>หน่วยงานที่รับผิดชอบ</t>
  </si>
  <si>
    <t xml:space="preserve">สถานีขนส่งผู้โดยสาร  </t>
  </si>
  <si>
    <t>งบประมาณ</t>
  </si>
  <si>
    <t>ด้านการดำเนินงานอื่น</t>
  </si>
  <si>
    <t>แผนงานงบกลาง</t>
  </si>
  <si>
    <t>1.  เพื่อให้การบริหารงานตามข้อผูกพันกับหน่วยงานอื่นเป็นไปด้วยความเรียบร้อย รวมถึงภารกิจ</t>
  </si>
  <si>
    <t xml:space="preserve">     ที่จำเป็นต้องดำเนินงาน</t>
  </si>
  <si>
    <t>1.  ส่งเงินสมทบประกันสังคมตามที่กฎหมายบัญญัติ</t>
  </si>
  <si>
    <t>2.  บริหารการใช้เงินสำรองจ่าย</t>
  </si>
  <si>
    <t>3. จัดสรรเงินสมทบกองทุนบำเหน็จบำนาญ</t>
  </si>
  <si>
    <t>4. ค่าใช้จ่ายในการจัดการจราจร</t>
  </si>
  <si>
    <t xml:space="preserve"> </t>
  </si>
  <si>
    <t>ผู้โดยสาร</t>
  </si>
  <si>
    <t xml:space="preserve"> - ค่าตอบแทนพนักงานจ้าง</t>
  </si>
  <si>
    <t>สำหรับจ่ายเป็นค่ากระดาษ แบบพิมพ์ เครื่องเขียน ปากกา แฟ้ม ลวดเย็บกระดาษ แบบพิมพ์ ตรายาง ซองจดหมาย สิ่งพิมพ์ที่ได้จากการซื้อหรือจ้างพิมพ์ ฯลฯ เป็นต้น</t>
  </si>
  <si>
    <r>
      <t>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</si>
  <si>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ประมาณการรายรับรวมทั้งสิ้น  3,723,600 บาท แยกเป็น</t>
  </si>
  <si>
    <r>
      <t xml:space="preserve">ประจำปีงบประมาณ  พ.ศ. </t>
    </r>
    <r>
      <rPr>
        <b/>
        <sz val="20"/>
        <color indexed="8"/>
        <rFont val="TH SarabunPSK"/>
        <family val="2"/>
      </rPr>
      <t>2563</t>
    </r>
  </si>
  <si>
    <r>
      <t xml:space="preserve">ประจำปีงบประมาณ พ.ศ. </t>
    </r>
    <r>
      <rPr>
        <b/>
        <sz val="20"/>
        <color indexed="8"/>
        <rFont val="TH SarabunPSK"/>
        <family val="2"/>
      </rPr>
      <t>2563</t>
    </r>
  </si>
  <si>
    <t>รายละเอียดงบประมาณรายจ่ายเฉพาะการ สถานีขนส่งผู้โดยสาร</t>
  </si>
  <si>
    <t>ประจำปีงบประมาณ พ.ศ.2563</t>
  </si>
  <si>
    <t xml:space="preserve">ประมาณการรายจ่ายรวมทั้งสิ้น 3,718,900 บาท จ่ายจากรายได้จัดเก็บเอง แยกเป็น </t>
  </si>
  <si>
    <t xml:space="preserve"> - เครื่องพิมพ์แบบฉีดหมึกพร้อมติดตั้งถังหมึกพิมพ์</t>
  </si>
  <si>
    <t>ครุภัณฑ์สำนักงาน</t>
  </si>
  <si>
    <t xml:space="preserve"> - เก้าอี้แถว 4 ที่นั่ง แบบเหล็ก</t>
  </si>
  <si>
    <t xml:space="preserve"> - เครื่องสำรองไฟฟ้า ขนาด 1 KVA </t>
  </si>
  <si>
    <t xml:space="preserve"> -  เงินสมทบกองทุนเงินทดแทน</t>
  </si>
  <si>
    <t xml:space="preserve">   ได้รับค่าเช่าติดตั้งป้ายโฆษณา เดือนละ 11,000 บาท</t>
  </si>
  <si>
    <t xml:space="preserve">    ประมาณการจากดอกเบี้ยที่คาดว่าจะได้รับจากธนาคาร</t>
  </si>
  <si>
    <t>ค่าตอบแทนพนักงานจ้าง (จำนวน 8 อัตรา)</t>
  </si>
  <si>
    <t>ส่งสมทบในอัตราร้อยละ 0.2 ของค่าตอบแทน</t>
  </si>
  <si>
    <t>ฉะนั้นจึงขอตั้งจ่าย</t>
  </si>
  <si>
    <t xml:space="preserve"> - เป็นไปตามหนังสือกรมส่งเสริมปกครองส่วนท้องถิ่นด่วนที่สุด ที่ มท ๐๘๐๘.๒/ว๔๑๗๒ ลงวันที่ ๒๔ ธันวาคม ๒๕๖๑ เรื่อง การตั้งงบประมาณเงินสมทบกองทุนเงินทดแทน</t>
  </si>
  <si>
    <t xml:space="preserve">สำหรับจ่ายเป็นค่าตอบแทนเจ้าหน้าที่ตำรวจ และทหารช่วยปฏิบัติงาน รวมจำนวน 4 นาย ในอัตราค่าตอบแทน วันละ 75 บาท ซึ่งมีสิทธิเบิกจ่ายได้ตามระเบียบกระทรวงมหาดไทย </t>
  </si>
  <si>
    <t xml:space="preserve">เพื่อจ่ายเป็นค่าจัดซื้อเครื่องพิมพ์แบบฉีดหมึกพร้อมติดตั้งถังหมึก (Ink tank printer) โดยมีคุณลักษณะตามคุณลักษณะพื้นฐานของกระทรวงดิจิตอลเพื่อเศรษฐกิจและสังคม จำนวน 1 เครื่อง </t>
  </si>
  <si>
    <t xml:space="preserve">เพื่อจ่ายเป็นค่าจัดซื้อเครื่องสำรองไฟฟ้า ขนาด 1 KVA โดยมีคุณลักษณะตามคุณลักษณะพื้นฐานของกระทรวงดิจิตอลเพื่อเศรษฐกิจและสังคม จำนวน 1 เครื่อง </t>
  </si>
  <si>
    <t xml:space="preserve"> 1.ขนาดที่กำหนดเป็นขนาดไม่ต่ำกว่า 26000 BTU แบบแยกส่วน</t>
  </si>
  <si>
    <t xml:space="preserve"> 2.ราคาที่กำหนดเป็นราคารวมค่าติดตั้ง</t>
  </si>
  <si>
    <t xml:space="preserve"> 3.ได้รับการรับรองมาตรฐานผลิตภัณฑ์อุตสาหกรรม และฉลากประหยัดไฟฟ้าเบอร์ 5</t>
  </si>
  <si>
    <t xml:space="preserve"> 4.มีความหน่วงเวลาการทำงานของคอมเพรสเซอร์</t>
  </si>
  <si>
    <t>เพื่อจ่ายเป็นค่าจัดซื้อเก้าอี้แถว 4 ที่นั่ง แบบเหล็ก จำนวน 20 ชุด เพื่อไว้ใช้ในการให้บริการประชาชนที่มาใช้บริการในสถานีขนส่งผู้โดยสารจังหวัดนครสวรรค์</t>
  </si>
  <si>
    <t>สถานีขนส่ง</t>
  </si>
  <si>
    <t>รายละเอียดประกอบงบประมาณรายจ่ายเฉพาะการ  สถานีขนส่งผู้โดยสาร</t>
  </si>
  <si>
    <t>เงินสมทบกองทุนเงินทดแทน</t>
  </si>
  <si>
    <t>เพื่อจ่ายเป็นเงินสมทบกองทุนเงินทดแทนประจำปี พ.ศ.2563 (ตั้งแต่วันที่ 1 มกราคม 2563 ถึง 31 ธันวาคม 2563) ในอัตราร้อยละ 0.2 ของค่าจ้างโดยประมาณทั้งปี คำนวณได้ดังนี้</t>
  </si>
  <si>
    <t xml:space="preserve"> - เป็นไปตามพระราชบัญญัติเงินทดแทน (ฉบับที่ ๒) พ.ศ.๒๕๖๑ ประกาศ ณ วันที่ ๑๐ ตุลาคม ๒๕๖๑</t>
  </si>
  <si>
    <t xml:space="preserve"> - วัสดุสำนักงาน </t>
  </si>
  <si>
    <t xml:space="preserve"> - วัสดุไฟฟ้าและวิทยุ  </t>
  </si>
  <si>
    <t xml:space="preserve"> - วัสดุงานบ้านงานครัว</t>
  </si>
  <si>
    <t xml:space="preserve"> - วัสดุก่อสร้าง</t>
  </si>
  <si>
    <t xml:space="preserve"> - วัสดุการเกษตร </t>
  </si>
  <si>
    <t xml:space="preserve"> - วัสดุโฆษณาและเผยแพร่</t>
  </si>
  <si>
    <t xml:space="preserve"> - วัสดุคอมพิวเตอร์</t>
  </si>
  <si>
    <t xml:space="preserve"> - วัสดุเชื้อเพลิงและหล่อลื่น</t>
  </si>
  <si>
    <t xml:space="preserve"> - วัสดุอื่น</t>
  </si>
  <si>
    <t xml:space="preserve"> - เป็นไปตามแผนพัฒนาท้องถิ่น (พ.ศ.2561-2565)  หน้าที่ 430 ลำดับที่ 92</t>
  </si>
  <si>
    <t>เพื่อจ่ายเป็นค่าจัดซื้อเครื่องปรับอากาศแบบแยกส่วนชนิดแขวนขนาดไม่ต่ำกว่า 26000 บีทียู รวมค่าติดตั้ง  เพื่อติดตั้งในห้องปฏิบัติงานของเจ้าหน้าที่ตำรวจประจำสถานีขนส่ง โดยมีคุณลักษณะ ดังนี้</t>
  </si>
  <si>
    <t xml:space="preserve"> - เครื่องปรับอากาศแบบแยกส่วนชนิดแขวนขนาดไม่ต่ำกว่า </t>
  </si>
  <si>
    <t>26000 บีทียู รวมค่าติดตั้ง</t>
  </si>
  <si>
    <t xml:space="preserve"> - เป็นไปตามแผนพัฒนาท้องถิ่น (พ.ศ.2561-2565) หน้าที่ 430 ลำดับที่ 93</t>
  </si>
  <si>
    <t xml:space="preserve"> - เป็นไปตามแผนพัฒนาท้องถิ่น (พ.ศ.2561-2565)  หน้าที่ 430 ลำดับที่ 94 </t>
  </si>
  <si>
    <t>- 491 -</t>
  </si>
  <si>
    <t xml:space="preserve"> - 492 -</t>
  </si>
  <si>
    <t>- 493 -</t>
  </si>
  <si>
    <t xml:space="preserve"> - 494 - </t>
  </si>
  <si>
    <t>- 495 -</t>
  </si>
  <si>
    <t xml:space="preserve"> - เป็นไปตามแผนพัฒนาท้องถิ่น (พ.ศ.2561-2565)  หน้าที่ 429 ลำดับที่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</si>
</sst>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</numFmts>
  <fonts count="8" x14ac:knownFonts="1">
    <font>
      <sz val="14"/>
      <color indexed="8"/>
      <name val="Cordia New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8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0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164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4" fontId="5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0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0" applyNumberFormat="1" applyFont="1" applyBorder="1" applyAlignment="1"/>
    <xf numFmtId="0" fontId="7" fillId="0" borderId="0" xfId="0" applyFont="1" applyBorder="1" applyAlignment="1"/>
    <xf numFmtId="49" fontId="5" fillId="2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/>
    <xf numFmtId="164" fontId="1" fillId="2" borderId="10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/>
    <xf numFmtId="0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zoomScale="160" zoomScaleNormal="160" workbookViewId="0">
      <selection activeCell="A2" sqref="A2:F2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6" style="5" customWidth="1"/>
    <col min="5" max="5" width="13.140625" style="5" customWidth="1"/>
    <col min="6" max="6" width="4.85546875" style="5" bestFit="1" customWidth="1"/>
    <col min="7" max="7" width="12.85546875" style="5" customWidth="1"/>
    <col min="8" max="256" width="9" style="5" customWidth="1"/>
    <col min="257" max="16384" width="9" style="6"/>
  </cols>
  <sheetData>
    <row r="1" spans="1:256" ht="23.45" customHeight="1" x14ac:dyDescent="0.35">
      <c r="A1" s="89" t="s">
        <v>178</v>
      </c>
      <c r="B1" s="89"/>
      <c r="C1" s="89"/>
      <c r="D1" s="89"/>
      <c r="E1" s="89"/>
      <c r="F1" s="89"/>
      <c r="G1" s="3"/>
    </row>
    <row r="2" spans="1:256" ht="26.45" customHeight="1" x14ac:dyDescent="0.35">
      <c r="A2" s="90" t="s">
        <v>0</v>
      </c>
      <c r="B2" s="91"/>
      <c r="C2" s="91"/>
      <c r="D2" s="91"/>
      <c r="E2" s="91"/>
      <c r="F2" s="91"/>
      <c r="G2" s="3"/>
    </row>
    <row r="3" spans="1:256" ht="26.45" customHeight="1" x14ac:dyDescent="0.35">
      <c r="A3" s="90" t="s">
        <v>99</v>
      </c>
      <c r="B3" s="91"/>
      <c r="C3" s="91"/>
      <c r="D3" s="91"/>
      <c r="E3" s="91"/>
      <c r="F3" s="91"/>
      <c r="G3" s="3"/>
    </row>
    <row r="4" spans="1:256" ht="28.5" customHeight="1" x14ac:dyDescent="0.4">
      <c r="A4" s="90" t="s">
        <v>132</v>
      </c>
      <c r="B4" s="91"/>
      <c r="C4" s="91"/>
      <c r="D4" s="91"/>
      <c r="E4" s="91"/>
      <c r="F4" s="91"/>
      <c r="G4" s="3"/>
    </row>
    <row r="5" spans="1:256" ht="26.45" customHeight="1" x14ac:dyDescent="0.35">
      <c r="A5" s="90" t="s">
        <v>1</v>
      </c>
      <c r="B5" s="91"/>
      <c r="C5" s="91"/>
      <c r="D5" s="91"/>
      <c r="E5" s="91"/>
      <c r="F5" s="91"/>
      <c r="G5" s="3"/>
    </row>
    <row r="6" spans="1:256" ht="26.45" customHeight="1" x14ac:dyDescent="0.35">
      <c r="A6" s="90" t="s">
        <v>2</v>
      </c>
      <c r="B6" s="91"/>
      <c r="C6" s="91"/>
      <c r="D6" s="91"/>
      <c r="E6" s="91"/>
      <c r="F6" s="91"/>
      <c r="G6" s="3"/>
    </row>
    <row r="7" spans="1:256" ht="26.45" customHeight="1" x14ac:dyDescent="0.35">
      <c r="A7" s="10"/>
      <c r="B7" s="10"/>
      <c r="C7" s="10"/>
      <c r="D7" s="10"/>
      <c r="E7" s="10"/>
      <c r="F7" s="10"/>
      <c r="G7" s="3"/>
    </row>
    <row r="8" spans="1:256" ht="26.45" customHeight="1" x14ac:dyDescent="0.35">
      <c r="A8" s="92" t="s">
        <v>133</v>
      </c>
      <c r="B8" s="93"/>
      <c r="C8" s="93"/>
      <c r="D8" s="93"/>
      <c r="E8" s="93"/>
      <c r="F8" s="93"/>
      <c r="G8" s="3"/>
    </row>
    <row r="9" spans="1:256" ht="20.100000000000001" customHeight="1" x14ac:dyDescent="0.3">
      <c r="A9" s="3"/>
      <c r="B9" s="3"/>
      <c r="C9" s="3"/>
      <c r="D9" s="3"/>
      <c r="E9" s="3"/>
      <c r="F9" s="3"/>
      <c r="G9" s="3"/>
    </row>
    <row r="10" spans="1:256" s="34" customFormat="1" ht="26.45" customHeight="1" x14ac:dyDescent="0.35">
      <c r="A10" s="11" t="s">
        <v>3</v>
      </c>
      <c r="B10" s="38"/>
      <c r="C10" s="12"/>
      <c r="D10" s="11" t="s">
        <v>4</v>
      </c>
      <c r="E10" s="22">
        <f>SUM(E11+E13+E15+E17+E19+E21)</f>
        <v>3723600</v>
      </c>
      <c r="F10" s="13" t="s">
        <v>5</v>
      </c>
      <c r="G10" s="3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34" customFormat="1" ht="23.45" customHeight="1" x14ac:dyDescent="0.35">
      <c r="A11" s="38"/>
      <c r="B11" s="14"/>
      <c r="C11" s="15" t="s">
        <v>6</v>
      </c>
      <c r="D11" s="15" t="s">
        <v>7</v>
      </c>
      <c r="E11" s="29">
        <v>2400000</v>
      </c>
      <c r="F11" s="28" t="s">
        <v>5</v>
      </c>
      <c r="G11" s="29">
        <f>310000*12</f>
        <v>3720000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34" customFormat="1" ht="23.45" customHeight="1" x14ac:dyDescent="0.35">
      <c r="A12" s="38"/>
      <c r="B12" s="14"/>
      <c r="C12" s="15" t="s">
        <v>8</v>
      </c>
      <c r="D12" s="38"/>
      <c r="E12" s="29"/>
      <c r="F12" s="38"/>
      <c r="G12" s="3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s="34" customFormat="1" ht="23.45" customHeight="1" x14ac:dyDescent="0.35">
      <c r="A13" s="38"/>
      <c r="B13" s="14"/>
      <c r="C13" s="15" t="s">
        <v>9</v>
      </c>
      <c r="D13" s="15" t="s">
        <v>7</v>
      </c>
      <c r="E13" s="29">
        <v>442200</v>
      </c>
      <c r="F13" s="28" t="s">
        <v>5</v>
      </c>
      <c r="G13" s="38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s="34" customFormat="1" ht="23.45" customHeight="1" x14ac:dyDescent="0.35">
      <c r="A14" s="38"/>
      <c r="B14" s="14"/>
      <c r="C14" s="15" t="s">
        <v>10</v>
      </c>
      <c r="D14" s="38"/>
      <c r="E14" s="29"/>
      <c r="F14" s="38"/>
      <c r="G14" s="38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s="34" customFormat="1" ht="23.45" customHeight="1" x14ac:dyDescent="0.35">
      <c r="A15" s="38"/>
      <c r="B15" s="14"/>
      <c r="C15" s="15" t="s">
        <v>11</v>
      </c>
      <c r="D15" s="15" t="s">
        <v>7</v>
      </c>
      <c r="E15" s="29">
        <v>614400</v>
      </c>
      <c r="F15" s="28" t="s">
        <v>5</v>
      </c>
      <c r="G15" s="43">
        <f>95095*12</f>
        <v>1141140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3.45" customHeight="1" x14ac:dyDescent="0.35">
      <c r="A16" s="38"/>
      <c r="B16" s="14"/>
      <c r="C16" s="15" t="s">
        <v>12</v>
      </c>
      <c r="D16" s="38"/>
      <c r="E16" s="29"/>
      <c r="F16" s="38"/>
      <c r="G16" s="3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3.45" customHeight="1" x14ac:dyDescent="0.35">
      <c r="A17" s="38"/>
      <c r="B17" s="14"/>
      <c r="C17" s="15" t="s">
        <v>13</v>
      </c>
      <c r="D17" s="15" t="s">
        <v>7</v>
      </c>
      <c r="E17" s="29">
        <v>132000</v>
      </c>
      <c r="F17" s="28" t="s">
        <v>5</v>
      </c>
      <c r="G17" s="43">
        <f>4500*12</f>
        <v>54000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23.45" customHeight="1" x14ac:dyDescent="0.35">
      <c r="A18" s="38"/>
      <c r="B18" s="14"/>
      <c r="C18" s="15" t="s">
        <v>144</v>
      </c>
      <c r="D18" s="38"/>
      <c r="E18" s="29"/>
      <c r="F18" s="38"/>
      <c r="G18" s="38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34" customFormat="1" ht="23.45" customHeight="1" x14ac:dyDescent="0.35">
      <c r="A19" s="38"/>
      <c r="B19" s="14"/>
      <c r="C19" s="15" t="s">
        <v>14</v>
      </c>
      <c r="D19" s="15" t="s">
        <v>7</v>
      </c>
      <c r="E19" s="29">
        <v>110000</v>
      </c>
      <c r="F19" s="28" t="s">
        <v>5</v>
      </c>
      <c r="G19" s="38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s="34" customFormat="1" ht="23.45" customHeight="1" x14ac:dyDescent="0.35">
      <c r="A20" s="38"/>
      <c r="B20" s="38"/>
      <c r="C20" s="15" t="s">
        <v>145</v>
      </c>
      <c r="D20" s="38"/>
      <c r="E20" s="17"/>
      <c r="F20" s="18"/>
      <c r="G20" s="3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34" customFormat="1" ht="23.45" customHeight="1" x14ac:dyDescent="0.35">
      <c r="A21" s="38"/>
      <c r="B21" s="38"/>
      <c r="C21" s="15" t="s">
        <v>15</v>
      </c>
      <c r="D21" s="15" t="s">
        <v>7</v>
      </c>
      <c r="E21" s="29">
        <v>25000</v>
      </c>
      <c r="F21" s="28" t="s">
        <v>5</v>
      </c>
      <c r="G21" s="38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s="34" customFormat="1" ht="23.45" customHeight="1" x14ac:dyDescent="0.35">
      <c r="A22" s="38"/>
      <c r="B22" s="38"/>
      <c r="C22" s="38"/>
      <c r="D22" s="38"/>
      <c r="E22" s="17"/>
      <c r="F22" s="38"/>
      <c r="G22" s="38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34" customFormat="1" ht="23.45" customHeight="1" x14ac:dyDescent="0.35">
      <c r="A23" s="38"/>
      <c r="B23" s="38"/>
      <c r="C23" s="38"/>
      <c r="D23" s="38"/>
      <c r="E23" s="17"/>
      <c r="F23" s="38"/>
      <c r="G23" s="38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 s="34" customFormat="1" ht="23.45" customHeight="1" x14ac:dyDescent="0.35">
      <c r="A24" s="38"/>
      <c r="B24" s="38"/>
      <c r="C24" s="38"/>
      <c r="D24" s="38"/>
      <c r="E24" s="17"/>
      <c r="F24" s="38"/>
      <c r="G24" s="3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20.100000000000001" customHeight="1" x14ac:dyDescent="0.3">
      <c r="A25" s="3"/>
      <c r="B25" s="3"/>
      <c r="C25" s="3"/>
      <c r="D25" s="3"/>
      <c r="E25" s="3"/>
      <c r="F25" s="3"/>
      <c r="G25" s="3"/>
    </row>
    <row r="26" spans="1:256" ht="23.45" customHeight="1" x14ac:dyDescent="0.3">
      <c r="A26" s="3"/>
      <c r="B26" s="3"/>
      <c r="C26" s="3"/>
      <c r="D26" s="3"/>
      <c r="E26" s="19"/>
      <c r="F26" s="3"/>
      <c r="G26" s="3"/>
    </row>
    <row r="27" spans="1:256" ht="20.100000000000001" customHeight="1" x14ac:dyDescent="0.3">
      <c r="A27" s="3"/>
      <c r="B27" s="3"/>
      <c r="C27" s="3"/>
      <c r="D27" s="3"/>
      <c r="E27" s="3"/>
      <c r="F27" s="3"/>
      <c r="G27" s="3"/>
    </row>
    <row r="28" spans="1:256" ht="23.45" customHeight="1" x14ac:dyDescent="0.3">
      <c r="A28" s="3"/>
      <c r="B28" s="3"/>
      <c r="C28" s="3"/>
      <c r="D28" s="3"/>
      <c r="E28" s="19"/>
      <c r="F28" s="3"/>
      <c r="G28" s="3"/>
    </row>
    <row r="29" spans="1:256" ht="20.100000000000001" customHeight="1" x14ac:dyDescent="0.3">
      <c r="A29" s="3"/>
      <c r="B29" s="3"/>
      <c r="C29" s="3"/>
      <c r="D29" s="3"/>
      <c r="E29" s="3"/>
      <c r="F29" s="3"/>
      <c r="G29" s="3"/>
    </row>
    <row r="30" spans="1:256" ht="23.45" customHeight="1" x14ac:dyDescent="0.3">
      <c r="A30" s="3"/>
      <c r="B30" s="3"/>
      <c r="C30" s="3"/>
      <c r="D30" s="3"/>
      <c r="E30" s="19"/>
      <c r="F30" s="3"/>
      <c r="G30" s="3"/>
    </row>
  </sheetData>
  <mergeCells count="7">
    <mergeCell ref="A1:F1"/>
    <mergeCell ref="A3:F3"/>
    <mergeCell ref="A8:F8"/>
    <mergeCell ref="A6:F6"/>
    <mergeCell ref="A5:F5"/>
    <mergeCell ref="A4:F4"/>
    <mergeCell ref="A2:F2"/>
  </mergeCells>
  <pageMargins left="0.98425196850393704" right="0.47244094488188981" top="0.47244094488188981" bottom="0.39370078740157483" header="0.70866141732283472" footer="0.51181102362204722"/>
  <pageSetup paperSize="9" firstPageNumber="4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3"/>
  <sheetViews>
    <sheetView showGridLines="0" tabSelected="1" topLeftCell="A103" zoomScale="180" zoomScaleNormal="180" workbookViewId="0">
      <selection activeCell="C111" sqref="C111"/>
    </sheetView>
  </sheetViews>
  <sheetFormatPr defaultColWidth="9" defaultRowHeight="24" customHeight="1" x14ac:dyDescent="0.35"/>
  <cols>
    <col min="1" max="2" width="2.85546875" style="33" customWidth="1"/>
    <col min="3" max="3" width="53.42578125" style="33" customWidth="1"/>
    <col min="4" max="4" width="14.85546875" style="33" customWidth="1"/>
    <col min="5" max="5" width="13.85546875" style="33" customWidth="1"/>
    <col min="6" max="6" width="7.5703125" style="33" customWidth="1"/>
    <col min="7" max="7" width="11.5703125" style="33" customWidth="1"/>
    <col min="8" max="256" width="9" style="33" customWidth="1"/>
    <col min="257" max="16384" width="9" style="34"/>
  </cols>
  <sheetData>
    <row r="1" spans="1:256" s="56" customFormat="1" ht="26.45" customHeight="1" x14ac:dyDescent="0.35">
      <c r="A1" s="90" t="s">
        <v>16</v>
      </c>
      <c r="B1" s="91"/>
      <c r="C1" s="91"/>
      <c r="D1" s="91"/>
      <c r="E1" s="91"/>
      <c r="F1" s="91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56" customFormat="1" ht="26.45" customHeight="1" x14ac:dyDescent="0.35">
      <c r="A2" s="90" t="s">
        <v>99</v>
      </c>
      <c r="B2" s="91"/>
      <c r="C2" s="91"/>
      <c r="D2" s="91"/>
      <c r="E2" s="91"/>
      <c r="F2" s="91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56" customFormat="1" ht="29.45" customHeight="1" x14ac:dyDescent="0.35">
      <c r="A3" s="90" t="s">
        <v>137</v>
      </c>
      <c r="B3" s="91"/>
      <c r="C3" s="91"/>
      <c r="D3" s="91"/>
      <c r="E3" s="91"/>
      <c r="F3" s="91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56" customFormat="1" ht="26.45" customHeight="1" x14ac:dyDescent="0.35">
      <c r="A4" s="90" t="s">
        <v>1</v>
      </c>
      <c r="B4" s="91"/>
      <c r="C4" s="91"/>
      <c r="D4" s="91"/>
      <c r="E4" s="91"/>
      <c r="F4" s="91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56" customFormat="1" ht="26.45" customHeight="1" x14ac:dyDescent="0.35">
      <c r="A5" s="90" t="s">
        <v>2</v>
      </c>
      <c r="B5" s="91"/>
      <c r="C5" s="91"/>
      <c r="D5" s="91"/>
      <c r="E5" s="91"/>
      <c r="F5" s="91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ht="18" customHeight="1" x14ac:dyDescent="0.35">
      <c r="A6" s="96"/>
      <c r="B6" s="96"/>
      <c r="C6" s="96"/>
      <c r="D6" s="96"/>
      <c r="E6" s="96"/>
      <c r="F6" s="96"/>
      <c r="G6" s="16"/>
    </row>
    <row r="7" spans="1:256" s="56" customFormat="1" ht="26.45" customHeight="1" x14ac:dyDescent="0.35">
      <c r="A7" s="92" t="s">
        <v>138</v>
      </c>
      <c r="B7" s="93"/>
      <c r="C7" s="93"/>
      <c r="D7" s="93"/>
      <c r="E7" s="93"/>
      <c r="F7" s="9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ht="28.5" customHeight="1" x14ac:dyDescent="0.35">
      <c r="A8" s="50"/>
      <c r="B8" s="11" t="s">
        <v>17</v>
      </c>
      <c r="C8" s="49"/>
      <c r="D8" s="11" t="s">
        <v>4</v>
      </c>
      <c r="E8" s="22">
        <f>SUM(E9+E11+E20+E22+E32+E13)</f>
        <v>884500</v>
      </c>
      <c r="F8" s="13" t="s">
        <v>5</v>
      </c>
      <c r="G8" s="50"/>
    </row>
    <row r="9" spans="1:256" s="59" customFormat="1" ht="23.45" customHeight="1" x14ac:dyDescent="0.35">
      <c r="A9" s="12"/>
      <c r="B9" s="12"/>
      <c r="C9" s="11" t="s">
        <v>18</v>
      </c>
      <c r="D9" s="11" t="s">
        <v>7</v>
      </c>
      <c r="E9" s="22">
        <v>50000</v>
      </c>
      <c r="F9" s="13" t="s">
        <v>5</v>
      </c>
      <c r="G9" s="12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ht="23.45" customHeight="1" x14ac:dyDescent="0.35">
      <c r="A10" s="15" t="s">
        <v>19</v>
      </c>
      <c r="B10" s="50"/>
      <c r="C10" s="50"/>
      <c r="D10" s="50"/>
      <c r="E10" s="17"/>
      <c r="F10" s="50"/>
      <c r="G10" s="50"/>
    </row>
    <row r="11" spans="1:256" s="59" customFormat="1" ht="23.45" customHeight="1" x14ac:dyDescent="0.35">
      <c r="A11" s="12"/>
      <c r="B11" s="12"/>
      <c r="C11" s="11" t="s">
        <v>20</v>
      </c>
      <c r="D11" s="11" t="s">
        <v>7</v>
      </c>
      <c r="E11" s="22">
        <v>48000</v>
      </c>
      <c r="F11" s="13" t="s">
        <v>5</v>
      </c>
      <c r="G11" s="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ht="42" customHeight="1" x14ac:dyDescent="0.35">
      <c r="A12" s="94" t="s">
        <v>21</v>
      </c>
      <c r="B12" s="95"/>
      <c r="C12" s="95"/>
      <c r="D12" s="95"/>
      <c r="E12" s="95"/>
      <c r="F12" s="95"/>
      <c r="G12" s="50"/>
    </row>
    <row r="13" spans="1:256" s="59" customFormat="1" ht="23.45" customHeight="1" x14ac:dyDescent="0.35">
      <c r="A13" s="12"/>
      <c r="B13" s="12"/>
      <c r="C13" s="11" t="s">
        <v>143</v>
      </c>
      <c r="D13" s="11" t="s">
        <v>7</v>
      </c>
      <c r="E13" s="22">
        <v>2000</v>
      </c>
      <c r="F13" s="13" t="s">
        <v>5</v>
      </c>
      <c r="G13" s="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ht="46.5" customHeight="1" x14ac:dyDescent="0.35">
      <c r="A14" s="94" t="s">
        <v>161</v>
      </c>
      <c r="B14" s="95"/>
      <c r="C14" s="95"/>
      <c r="D14" s="95"/>
      <c r="E14" s="95"/>
      <c r="F14" s="95"/>
      <c r="G14" s="70"/>
    </row>
    <row r="15" spans="1:256" ht="24.75" customHeight="1" x14ac:dyDescent="0.35">
      <c r="A15" s="97" t="s">
        <v>146</v>
      </c>
      <c r="B15" s="97"/>
      <c r="C15" s="97"/>
      <c r="D15" s="72"/>
      <c r="E15" s="74">
        <v>960000</v>
      </c>
      <c r="F15" s="75" t="s">
        <v>5</v>
      </c>
      <c r="G15" s="71"/>
    </row>
    <row r="16" spans="1:256" ht="24.75" customHeight="1" x14ac:dyDescent="0.35">
      <c r="A16" s="97" t="s">
        <v>147</v>
      </c>
      <c r="B16" s="97"/>
      <c r="C16" s="97"/>
      <c r="D16" s="72"/>
      <c r="E16" s="74">
        <f>SUM(E15*0.2/100)</f>
        <v>1920</v>
      </c>
      <c r="F16" s="75" t="s">
        <v>5</v>
      </c>
      <c r="G16" s="71"/>
    </row>
    <row r="17" spans="1:256" ht="24.75" customHeight="1" x14ac:dyDescent="0.35">
      <c r="A17" s="97" t="s">
        <v>148</v>
      </c>
      <c r="B17" s="97"/>
      <c r="C17" s="97"/>
      <c r="D17" s="72"/>
      <c r="E17" s="74">
        <v>2000</v>
      </c>
      <c r="F17" s="75" t="s">
        <v>5</v>
      </c>
      <c r="G17" s="71"/>
    </row>
    <row r="18" spans="1:256" ht="26.25" customHeight="1" x14ac:dyDescent="0.35">
      <c r="A18" s="97" t="s">
        <v>162</v>
      </c>
      <c r="B18" s="97"/>
      <c r="C18" s="97"/>
      <c r="D18" s="97"/>
      <c r="E18" s="97"/>
      <c r="F18" s="97"/>
      <c r="G18" s="71"/>
    </row>
    <row r="19" spans="1:256" s="88" customFormat="1" ht="46.5" customHeight="1" x14ac:dyDescent="0.5">
      <c r="A19" s="100" t="s">
        <v>149</v>
      </c>
      <c r="B19" s="100"/>
      <c r="C19" s="100"/>
      <c r="D19" s="100"/>
      <c r="E19" s="100"/>
      <c r="F19" s="100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ht="23.45" customHeight="1" x14ac:dyDescent="0.35">
      <c r="A20" s="12"/>
      <c r="B20" s="12"/>
      <c r="C20" s="11" t="s">
        <v>22</v>
      </c>
      <c r="D20" s="11" t="s">
        <v>7</v>
      </c>
      <c r="E20" s="22">
        <v>700000</v>
      </c>
      <c r="F20" s="13" t="s">
        <v>5</v>
      </c>
      <c r="G20" s="50"/>
    </row>
    <row r="21" spans="1:256" s="59" customFormat="1" ht="21" customHeight="1" x14ac:dyDescent="0.35">
      <c r="A21" s="15" t="s">
        <v>23</v>
      </c>
      <c r="B21" s="50"/>
      <c r="C21" s="50"/>
      <c r="D21" s="50"/>
      <c r="E21" s="17"/>
      <c r="F21" s="50"/>
      <c r="G21" s="1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pans="1:256" ht="21" x14ac:dyDescent="0.35">
      <c r="A22" s="12"/>
      <c r="B22" s="21"/>
      <c r="C22" s="20" t="s">
        <v>24</v>
      </c>
      <c r="D22" s="83" t="s">
        <v>7</v>
      </c>
      <c r="E22" s="84">
        <v>10000</v>
      </c>
      <c r="F22" s="85" t="s">
        <v>5</v>
      </c>
      <c r="G22" s="50"/>
    </row>
    <row r="23" spans="1:256" ht="49.5" customHeight="1" x14ac:dyDescent="0.35">
      <c r="A23" s="94" t="s">
        <v>25</v>
      </c>
      <c r="B23" s="95"/>
      <c r="C23" s="95"/>
      <c r="D23" s="95"/>
      <c r="E23" s="95"/>
      <c r="F23" s="95"/>
      <c r="G23" s="50"/>
    </row>
    <row r="24" spans="1:256" ht="21" x14ac:dyDescent="0.35">
      <c r="A24" s="76"/>
      <c r="B24" s="77"/>
      <c r="C24" s="77"/>
      <c r="D24" s="77"/>
      <c r="E24" s="77"/>
      <c r="F24" s="77"/>
      <c r="G24" s="80"/>
    </row>
    <row r="25" spans="1:256" ht="21" x14ac:dyDescent="0.35">
      <c r="A25" s="76"/>
      <c r="B25" s="77"/>
      <c r="C25" s="77"/>
      <c r="D25" s="77"/>
      <c r="E25" s="77"/>
      <c r="F25" s="77"/>
      <c r="G25" s="80"/>
    </row>
    <row r="26" spans="1:256" ht="21" x14ac:dyDescent="0.35">
      <c r="A26" s="76"/>
      <c r="B26" s="77"/>
      <c r="C26" s="77"/>
      <c r="D26" s="77"/>
      <c r="E26" s="77"/>
      <c r="F26" s="77"/>
      <c r="G26" s="80"/>
    </row>
    <row r="27" spans="1:256" ht="21" x14ac:dyDescent="0.35">
      <c r="A27" s="76"/>
      <c r="B27" s="77"/>
      <c r="C27" s="77"/>
      <c r="D27" s="77"/>
      <c r="E27" s="77"/>
      <c r="F27" s="77"/>
      <c r="G27" s="80"/>
    </row>
    <row r="28" spans="1:256" ht="21" x14ac:dyDescent="0.35">
      <c r="A28" s="76"/>
      <c r="B28" s="77"/>
      <c r="C28" s="77"/>
      <c r="D28" s="77"/>
      <c r="E28" s="77"/>
      <c r="F28" s="77"/>
      <c r="G28" s="80"/>
    </row>
    <row r="29" spans="1:256" ht="21" x14ac:dyDescent="0.35">
      <c r="A29" s="76"/>
      <c r="B29" s="77"/>
      <c r="C29" s="77"/>
      <c r="D29" s="77"/>
      <c r="E29" s="77"/>
      <c r="F29" s="77"/>
      <c r="G29" s="80"/>
    </row>
    <row r="30" spans="1:256" ht="26.25" customHeight="1" x14ac:dyDescent="0.35">
      <c r="A30" s="52"/>
      <c r="B30" s="11" t="s">
        <v>17</v>
      </c>
      <c r="C30" s="20" t="s">
        <v>26</v>
      </c>
      <c r="D30" s="21"/>
      <c r="E30" s="22"/>
      <c r="F30" s="23"/>
      <c r="G30" s="50"/>
    </row>
    <row r="31" spans="1:256" s="59" customFormat="1" ht="21" customHeight="1" x14ac:dyDescent="0.35">
      <c r="A31" s="52"/>
      <c r="B31" s="52"/>
      <c r="C31" s="20" t="s">
        <v>27</v>
      </c>
      <c r="D31" s="21"/>
      <c r="E31" s="24"/>
      <c r="F31" s="25"/>
      <c r="G31" s="12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pans="1:256" ht="21" x14ac:dyDescent="0.35">
      <c r="A32" s="21"/>
      <c r="B32" s="21"/>
      <c r="C32" s="20" t="s">
        <v>28</v>
      </c>
      <c r="D32" s="20" t="s">
        <v>7</v>
      </c>
      <c r="E32" s="24">
        <v>74500</v>
      </c>
      <c r="F32" s="20" t="s">
        <v>5</v>
      </c>
      <c r="G32" s="50"/>
    </row>
    <row r="33" spans="1:256" ht="48" customHeight="1" x14ac:dyDescent="0.35">
      <c r="A33" s="94" t="s">
        <v>29</v>
      </c>
      <c r="B33" s="95"/>
      <c r="C33" s="95"/>
      <c r="D33" s="95"/>
      <c r="E33" s="95"/>
      <c r="F33" s="95"/>
      <c r="G33" s="50"/>
    </row>
    <row r="34" spans="1:256" ht="21" customHeight="1" x14ac:dyDescent="0.35">
      <c r="A34" s="52"/>
      <c r="B34" s="52"/>
      <c r="C34" s="100" t="s">
        <v>30</v>
      </c>
      <c r="D34" s="101"/>
      <c r="E34" s="101"/>
      <c r="F34" s="101"/>
      <c r="G34" s="50"/>
    </row>
    <row r="35" spans="1:256" ht="21" customHeight="1" x14ac:dyDescent="0.35">
      <c r="A35" s="52"/>
      <c r="B35" s="52"/>
      <c r="C35" s="52"/>
      <c r="D35" s="52"/>
      <c r="E35" s="26">
        <v>3723600</v>
      </c>
      <c r="F35" s="57" t="s">
        <v>5</v>
      </c>
      <c r="G35" s="50"/>
    </row>
    <row r="36" spans="1:256" ht="21" customHeight="1" x14ac:dyDescent="0.35">
      <c r="A36" s="52"/>
      <c r="B36" s="52"/>
      <c r="C36" s="51" t="s">
        <v>31</v>
      </c>
      <c r="D36" s="52"/>
      <c r="E36" s="26">
        <f>E35*2/100</f>
        <v>74472</v>
      </c>
      <c r="F36" s="57" t="s">
        <v>5</v>
      </c>
      <c r="G36" s="50"/>
    </row>
    <row r="37" spans="1:256" s="59" customFormat="1" ht="23.25" customHeight="1" x14ac:dyDescent="0.35">
      <c r="A37" s="52"/>
      <c r="B37" s="52"/>
      <c r="C37" s="51" t="s">
        <v>32</v>
      </c>
      <c r="D37" s="52"/>
      <c r="E37" s="26">
        <v>74500</v>
      </c>
      <c r="F37" s="57" t="s">
        <v>5</v>
      </c>
      <c r="G37" s="12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pans="1:256" s="59" customFormat="1" ht="23.45" customHeight="1" x14ac:dyDescent="0.35">
      <c r="A38" s="12"/>
      <c r="B38" s="105" t="s">
        <v>33</v>
      </c>
      <c r="C38" s="106"/>
      <c r="D38" s="11" t="s">
        <v>4</v>
      </c>
      <c r="E38" s="22">
        <v>960000</v>
      </c>
      <c r="F38" s="13" t="s">
        <v>5</v>
      </c>
      <c r="G38" s="12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pans="1:256" s="59" customFormat="1" ht="22.5" customHeight="1" x14ac:dyDescent="0.35">
      <c r="A39" s="12"/>
      <c r="B39" s="27"/>
      <c r="C39" s="11" t="s">
        <v>34</v>
      </c>
      <c r="D39" s="11" t="s">
        <v>4</v>
      </c>
      <c r="E39" s="22">
        <f>SUM(E40+E42)</f>
        <v>960000</v>
      </c>
      <c r="F39" s="13" t="s">
        <v>5</v>
      </c>
      <c r="G39" s="7">
        <f>5760*2*12+5080*7*12</f>
        <v>564960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pans="1:256" ht="21" x14ac:dyDescent="0.35">
      <c r="A40" s="12"/>
      <c r="B40" s="27"/>
      <c r="C40" s="11" t="s">
        <v>130</v>
      </c>
      <c r="D40" s="11" t="s">
        <v>7</v>
      </c>
      <c r="E40" s="22">
        <v>864000</v>
      </c>
      <c r="F40" s="13" t="s">
        <v>5</v>
      </c>
      <c r="G40" s="50"/>
    </row>
    <row r="41" spans="1:256" s="59" customFormat="1" ht="46.5" customHeight="1" x14ac:dyDescent="0.35">
      <c r="A41" s="94" t="s">
        <v>35</v>
      </c>
      <c r="B41" s="95"/>
      <c r="C41" s="95"/>
      <c r="D41" s="95"/>
      <c r="E41" s="95"/>
      <c r="F41" s="95"/>
      <c r="G41" s="7">
        <f>2440*2*12+1500*7*12</f>
        <v>184560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pans="1:256" ht="21" x14ac:dyDescent="0.35">
      <c r="A42" s="12"/>
      <c r="B42" s="12"/>
      <c r="C42" s="11" t="s">
        <v>36</v>
      </c>
      <c r="D42" s="11" t="s">
        <v>7</v>
      </c>
      <c r="E42" s="22">
        <v>96000</v>
      </c>
      <c r="F42" s="13" t="s">
        <v>5</v>
      </c>
      <c r="G42" s="37">
        <f>8556+142600</f>
        <v>151156</v>
      </c>
    </row>
    <row r="43" spans="1:256" s="59" customFormat="1" ht="26.45" customHeight="1" x14ac:dyDescent="0.35">
      <c r="A43" s="30" t="s">
        <v>37</v>
      </c>
      <c r="B43" s="31"/>
      <c r="C43" s="31"/>
      <c r="D43" s="31"/>
      <c r="E43" s="36"/>
      <c r="F43" s="32"/>
      <c r="G43" s="12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pans="1:256" ht="23.45" customHeight="1" x14ac:dyDescent="0.35">
      <c r="A44" s="12"/>
      <c r="B44" s="105" t="s">
        <v>38</v>
      </c>
      <c r="C44" s="106"/>
      <c r="D44" s="11" t="s">
        <v>4</v>
      </c>
      <c r="E44" s="22">
        <f>SUM(E45+E59+E73+E92)</f>
        <v>1732300</v>
      </c>
      <c r="F44" s="13" t="s">
        <v>5</v>
      </c>
      <c r="G44" s="50"/>
    </row>
    <row r="45" spans="1:256" s="59" customFormat="1" ht="23.45" customHeight="1" x14ac:dyDescent="0.35">
      <c r="A45" s="50"/>
      <c r="B45" s="50"/>
      <c r="C45" s="11" t="s">
        <v>39</v>
      </c>
      <c r="D45" s="11" t="s">
        <v>4</v>
      </c>
      <c r="E45" s="22">
        <f>SUM(E46+E48+E50+E53)</f>
        <v>166000</v>
      </c>
      <c r="F45" s="13" t="s">
        <v>5</v>
      </c>
      <c r="G45" s="12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pans="1:256" ht="23.45" customHeight="1" x14ac:dyDescent="0.35">
      <c r="A46" s="12"/>
      <c r="B46" s="12"/>
      <c r="C46" s="11" t="s">
        <v>40</v>
      </c>
      <c r="D46" s="11" t="s">
        <v>7</v>
      </c>
      <c r="E46" s="22">
        <v>100000</v>
      </c>
      <c r="F46" s="13" t="s">
        <v>5</v>
      </c>
      <c r="G46" s="50"/>
    </row>
    <row r="47" spans="1:256" s="59" customFormat="1" ht="23.45" customHeight="1" x14ac:dyDescent="0.35">
      <c r="A47" s="94" t="s">
        <v>41</v>
      </c>
      <c r="B47" s="95"/>
      <c r="C47" s="95"/>
      <c r="D47" s="95"/>
      <c r="E47" s="95"/>
      <c r="F47" s="95"/>
      <c r="G47" s="12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pans="1:256" ht="23.45" customHeight="1" x14ac:dyDescent="0.35">
      <c r="A48" s="12"/>
      <c r="B48" s="12"/>
      <c r="C48" s="11" t="s">
        <v>42</v>
      </c>
      <c r="D48" s="11" t="s">
        <v>7</v>
      </c>
      <c r="E48" s="7">
        <v>5000</v>
      </c>
      <c r="F48" s="13" t="s">
        <v>5</v>
      </c>
      <c r="G48" s="50"/>
    </row>
    <row r="49" spans="1:256" s="59" customFormat="1" ht="22.5" customHeight="1" x14ac:dyDescent="0.35">
      <c r="A49" s="100" t="s">
        <v>43</v>
      </c>
      <c r="B49" s="101"/>
      <c r="C49" s="101"/>
      <c r="D49" s="101"/>
      <c r="E49" s="101"/>
      <c r="F49" s="101"/>
      <c r="G49" s="12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pans="1:256" ht="21" x14ac:dyDescent="0.35">
      <c r="A50" s="12"/>
      <c r="B50" s="12"/>
      <c r="C50" s="11" t="s">
        <v>44</v>
      </c>
      <c r="D50" s="11" t="s">
        <v>7</v>
      </c>
      <c r="E50" s="7">
        <v>56000</v>
      </c>
      <c r="F50" s="13" t="s">
        <v>5</v>
      </c>
      <c r="G50" s="50"/>
    </row>
    <row r="51" spans="1:256" s="59" customFormat="1" ht="51" customHeight="1" x14ac:dyDescent="0.35">
      <c r="A51" s="94" t="s">
        <v>150</v>
      </c>
      <c r="B51" s="95"/>
      <c r="C51" s="95"/>
      <c r="D51" s="95"/>
      <c r="E51" s="95"/>
      <c r="F51" s="95"/>
      <c r="G51" s="12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pans="1:256" s="59" customFormat="1" ht="23.45" customHeight="1" x14ac:dyDescent="0.35">
      <c r="A52" s="12"/>
      <c r="B52" s="12"/>
      <c r="C52" s="11" t="s">
        <v>45</v>
      </c>
      <c r="D52" s="12"/>
      <c r="E52" s="7"/>
      <c r="F52" s="12"/>
      <c r="G52" s="12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pans="1:256" ht="23.45" customHeight="1" x14ac:dyDescent="0.35">
      <c r="A53" s="12"/>
      <c r="B53" s="12"/>
      <c r="C53" s="12"/>
      <c r="D53" s="11" t="s">
        <v>7</v>
      </c>
      <c r="E53" s="7">
        <v>5000</v>
      </c>
      <c r="F53" s="13" t="s">
        <v>5</v>
      </c>
      <c r="G53" s="50"/>
    </row>
    <row r="54" spans="1:256" ht="24" customHeight="1" x14ac:dyDescent="0.35">
      <c r="A54" s="94" t="s">
        <v>46</v>
      </c>
      <c r="B54" s="95"/>
      <c r="C54" s="95"/>
      <c r="D54" s="95"/>
      <c r="E54" s="95"/>
      <c r="F54" s="95"/>
      <c r="G54" s="50"/>
    </row>
    <row r="55" spans="1:256" ht="23.25" customHeight="1" x14ac:dyDescent="0.35">
      <c r="A55" s="52"/>
      <c r="B55" s="52"/>
      <c r="C55" s="100" t="s">
        <v>47</v>
      </c>
      <c r="D55" s="101"/>
      <c r="E55" s="52"/>
      <c r="F55" s="52"/>
      <c r="G55" s="50"/>
    </row>
    <row r="56" spans="1:256" ht="21" x14ac:dyDescent="0.35">
      <c r="A56" s="52"/>
      <c r="B56" s="52"/>
      <c r="C56" s="100" t="s">
        <v>48</v>
      </c>
      <c r="D56" s="101"/>
      <c r="E56" s="101"/>
      <c r="F56" s="101"/>
      <c r="G56" s="50"/>
    </row>
    <row r="57" spans="1:256" s="59" customFormat="1" ht="69.75" customHeight="1" x14ac:dyDescent="0.35">
      <c r="A57" s="100" t="s">
        <v>49</v>
      </c>
      <c r="B57" s="101"/>
      <c r="C57" s="101"/>
      <c r="D57" s="101"/>
      <c r="E57" s="101"/>
      <c r="F57" s="101"/>
      <c r="G57" s="12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pans="1:256" s="59" customFormat="1" ht="23.45" customHeight="1" x14ac:dyDescent="0.35">
      <c r="A58" s="78"/>
      <c r="B58" s="79"/>
      <c r="C58" s="79"/>
      <c r="D58" s="79"/>
      <c r="E58" s="79"/>
      <c r="F58" s="79"/>
      <c r="G58" s="12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pans="1:256" ht="23.45" customHeight="1" x14ac:dyDescent="0.35">
      <c r="A59" s="12"/>
      <c r="B59" s="12"/>
      <c r="C59" s="11" t="s">
        <v>50</v>
      </c>
      <c r="D59" s="11" t="s">
        <v>4</v>
      </c>
      <c r="E59" s="22">
        <f>SUM(E60+E63+E67+E70)</f>
        <v>735300</v>
      </c>
      <c r="F59" s="13" t="s">
        <v>5</v>
      </c>
      <c r="G59" s="50"/>
    </row>
    <row r="60" spans="1:256" s="59" customFormat="1" ht="23.45" customHeight="1" x14ac:dyDescent="0.35">
      <c r="A60" s="50"/>
      <c r="B60" s="50"/>
      <c r="C60" s="11" t="s">
        <v>51</v>
      </c>
      <c r="D60" s="11" t="s">
        <v>4</v>
      </c>
      <c r="E60" s="22">
        <f>SUM(E61)</f>
        <v>660300</v>
      </c>
      <c r="F60" s="13" t="s">
        <v>5</v>
      </c>
      <c r="G60" s="12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pans="1:256" s="59" customFormat="1" ht="21" x14ac:dyDescent="0.35">
      <c r="A61" s="12"/>
      <c r="B61" s="12"/>
      <c r="C61" s="11" t="s">
        <v>52</v>
      </c>
      <c r="D61" s="11" t="s">
        <v>7</v>
      </c>
      <c r="E61" s="22">
        <v>660300</v>
      </c>
      <c r="F61" s="13" t="s">
        <v>5</v>
      </c>
      <c r="G61" s="12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pans="1:256" ht="72" customHeight="1" x14ac:dyDescent="0.35">
      <c r="A62" s="102" t="s">
        <v>53</v>
      </c>
      <c r="B62" s="102"/>
      <c r="C62" s="102"/>
      <c r="D62" s="102"/>
      <c r="E62" s="102"/>
      <c r="F62" s="102"/>
      <c r="G62" s="50"/>
    </row>
    <row r="63" spans="1:256" s="59" customFormat="1" ht="23.45" customHeight="1" x14ac:dyDescent="0.35">
      <c r="A63" s="50"/>
      <c r="B63" s="50"/>
      <c r="C63" s="11" t="s">
        <v>54</v>
      </c>
      <c r="D63" s="11" t="s">
        <v>4</v>
      </c>
      <c r="E63" s="7">
        <f>SUM(E64)</f>
        <v>5000</v>
      </c>
      <c r="F63" s="13" t="s">
        <v>5</v>
      </c>
      <c r="G63" s="12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pans="1:256" ht="21" x14ac:dyDescent="0.35">
      <c r="A64" s="12"/>
      <c r="B64" s="12"/>
      <c r="C64" s="11" t="s">
        <v>55</v>
      </c>
      <c r="D64" s="11" t="s">
        <v>7</v>
      </c>
      <c r="E64" s="7">
        <v>5000</v>
      </c>
      <c r="F64" s="13" t="s">
        <v>5</v>
      </c>
      <c r="G64" s="50"/>
    </row>
    <row r="65" spans="1:256" ht="50.25" customHeight="1" x14ac:dyDescent="0.35">
      <c r="A65" s="94" t="s">
        <v>56</v>
      </c>
      <c r="B65" s="95"/>
      <c r="C65" s="95"/>
      <c r="D65" s="95"/>
      <c r="E65" s="95"/>
      <c r="F65" s="95"/>
      <c r="G65" s="50"/>
    </row>
    <row r="66" spans="1:256" ht="23.45" customHeight="1" x14ac:dyDescent="0.35">
      <c r="A66" s="50"/>
      <c r="B66" s="50"/>
      <c r="C66" s="11" t="s">
        <v>57</v>
      </c>
      <c r="D66" s="12"/>
      <c r="E66" s="12"/>
      <c r="F66" s="23"/>
      <c r="G66" s="50"/>
    </row>
    <row r="67" spans="1:256" s="59" customFormat="1" ht="23.45" customHeight="1" x14ac:dyDescent="0.35">
      <c r="A67" s="50"/>
      <c r="B67" s="50"/>
      <c r="C67" s="50"/>
      <c r="D67" s="11" t="s">
        <v>4</v>
      </c>
      <c r="E67" s="7">
        <f>SUM(E68)</f>
        <v>10000</v>
      </c>
      <c r="F67" s="13" t="s">
        <v>5</v>
      </c>
      <c r="G67" s="12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pans="1:256" ht="21" x14ac:dyDescent="0.35">
      <c r="A68" s="12"/>
      <c r="B68" s="12"/>
      <c r="C68" s="11" t="s">
        <v>58</v>
      </c>
      <c r="D68" s="11" t="s">
        <v>7</v>
      </c>
      <c r="E68" s="7">
        <v>10000</v>
      </c>
      <c r="F68" s="13" t="s">
        <v>5</v>
      </c>
      <c r="G68" s="50"/>
    </row>
    <row r="69" spans="1:256" ht="47.25" customHeight="1" x14ac:dyDescent="0.35">
      <c r="A69" s="94" t="s">
        <v>59</v>
      </c>
      <c r="B69" s="95"/>
      <c r="C69" s="95"/>
      <c r="D69" s="95"/>
      <c r="E69" s="95"/>
      <c r="F69" s="95"/>
      <c r="G69" s="50"/>
    </row>
    <row r="70" spans="1:256" s="59" customFormat="1" ht="23.45" customHeight="1" x14ac:dyDescent="0.35">
      <c r="A70" s="50"/>
      <c r="B70" s="50"/>
      <c r="C70" s="11" t="s">
        <v>60</v>
      </c>
      <c r="D70" s="11" t="s">
        <v>4</v>
      </c>
      <c r="E70" s="22">
        <f>SUM(E71)</f>
        <v>60000</v>
      </c>
      <c r="F70" s="13" t="s">
        <v>5</v>
      </c>
      <c r="G70" s="12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pans="1:256" ht="23.45" customHeight="1" x14ac:dyDescent="0.35">
      <c r="A71" s="12"/>
      <c r="B71" s="12"/>
      <c r="C71" s="11" t="s">
        <v>61</v>
      </c>
      <c r="D71" s="11" t="s">
        <v>7</v>
      </c>
      <c r="E71" s="22">
        <v>60000</v>
      </c>
      <c r="F71" s="13" t="s">
        <v>5</v>
      </c>
      <c r="G71" s="50"/>
    </row>
    <row r="72" spans="1:256" s="59" customFormat="1" ht="23.45" customHeight="1" x14ac:dyDescent="0.35">
      <c r="A72" s="15" t="s">
        <v>62</v>
      </c>
      <c r="B72" s="50"/>
      <c r="C72" s="50"/>
      <c r="D72" s="50"/>
      <c r="E72" s="50"/>
      <c r="F72" s="50"/>
      <c r="G72" s="12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pans="1:256" s="59" customFormat="1" ht="23.45" customHeight="1" x14ac:dyDescent="0.35">
      <c r="A73" s="12"/>
      <c r="B73" s="12"/>
      <c r="C73" s="11" t="s">
        <v>63</v>
      </c>
      <c r="D73" s="11" t="s">
        <v>4</v>
      </c>
      <c r="E73" s="22">
        <f>SUM(E74)+E76+E78+E80+E82+E84+E86+E88+E90</f>
        <v>198000</v>
      </c>
      <c r="F73" s="13" t="s">
        <v>5</v>
      </c>
      <c r="G73" s="12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pans="1:256" ht="21" x14ac:dyDescent="0.35">
      <c r="A74" s="12"/>
      <c r="B74" s="12"/>
      <c r="C74" s="11" t="s">
        <v>163</v>
      </c>
      <c r="D74" s="11" t="s">
        <v>7</v>
      </c>
      <c r="E74" s="22">
        <v>100000</v>
      </c>
      <c r="F74" s="13" t="s">
        <v>5</v>
      </c>
      <c r="G74" s="50"/>
    </row>
    <row r="75" spans="1:256" s="59" customFormat="1" ht="43.5" customHeight="1" x14ac:dyDescent="0.35">
      <c r="A75" s="94" t="s">
        <v>131</v>
      </c>
      <c r="B75" s="95"/>
      <c r="C75" s="95"/>
      <c r="D75" s="95"/>
      <c r="E75" s="95"/>
      <c r="F75" s="95"/>
      <c r="G75" s="12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pans="1:256" ht="23.45" customHeight="1" x14ac:dyDescent="0.35">
      <c r="A76" s="12"/>
      <c r="B76" s="12"/>
      <c r="C76" s="11" t="s">
        <v>164</v>
      </c>
      <c r="D76" s="11" t="s">
        <v>7</v>
      </c>
      <c r="E76" s="22">
        <v>25000</v>
      </c>
      <c r="F76" s="13" t="s">
        <v>5</v>
      </c>
      <c r="G76" s="50"/>
    </row>
    <row r="77" spans="1:256" s="59" customFormat="1" ht="23.45" customHeight="1" x14ac:dyDescent="0.35">
      <c r="A77" s="15" t="s">
        <v>64</v>
      </c>
      <c r="B77" s="50"/>
      <c r="C77" s="50"/>
      <c r="D77" s="50"/>
      <c r="E77" s="50"/>
      <c r="F77" s="50"/>
      <c r="G77" s="12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pans="1:256" ht="23.45" customHeight="1" x14ac:dyDescent="0.35">
      <c r="A78" s="12"/>
      <c r="B78" s="12"/>
      <c r="C78" s="11" t="s">
        <v>165</v>
      </c>
      <c r="D78" s="11" t="s">
        <v>7</v>
      </c>
      <c r="E78" s="22">
        <v>10000</v>
      </c>
      <c r="F78" s="13" t="s">
        <v>5</v>
      </c>
      <c r="G78" s="50"/>
    </row>
    <row r="79" spans="1:256" s="59" customFormat="1" ht="23.45" customHeight="1" x14ac:dyDescent="0.35">
      <c r="A79" s="15" t="s">
        <v>65</v>
      </c>
      <c r="B79" s="50"/>
      <c r="C79" s="50"/>
      <c r="D79" s="50"/>
      <c r="E79" s="50"/>
      <c r="F79" s="50"/>
      <c r="G79" s="12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pans="1:256" ht="23.45" customHeight="1" x14ac:dyDescent="0.35">
      <c r="A80" s="12"/>
      <c r="B80" s="12"/>
      <c r="C80" s="11" t="s">
        <v>166</v>
      </c>
      <c r="D80" s="11" t="s">
        <v>7</v>
      </c>
      <c r="E80" s="22">
        <v>25000</v>
      </c>
      <c r="F80" s="13" t="s">
        <v>5</v>
      </c>
      <c r="G80" s="50"/>
    </row>
    <row r="81" spans="1:256" s="59" customFormat="1" ht="23.45" customHeight="1" x14ac:dyDescent="0.35">
      <c r="A81" s="15" t="s">
        <v>66</v>
      </c>
      <c r="B81" s="50"/>
      <c r="C81" s="50"/>
      <c r="D81" s="50"/>
      <c r="E81" s="50"/>
      <c r="F81" s="50"/>
      <c r="G81" s="12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  <row r="82" spans="1:256" ht="23.45" customHeight="1" x14ac:dyDescent="0.35">
      <c r="A82" s="12"/>
      <c r="B82" s="12"/>
      <c r="C82" s="11" t="s">
        <v>167</v>
      </c>
      <c r="D82" s="11" t="s">
        <v>7</v>
      </c>
      <c r="E82" s="22">
        <v>10000</v>
      </c>
      <c r="F82" s="13" t="s">
        <v>5</v>
      </c>
      <c r="G82" s="50"/>
    </row>
    <row r="83" spans="1:256" s="59" customFormat="1" ht="23.45" customHeight="1" x14ac:dyDescent="0.35">
      <c r="A83" s="15" t="s">
        <v>67</v>
      </c>
      <c r="B83" s="50"/>
      <c r="C83" s="50"/>
      <c r="D83" s="50"/>
      <c r="E83" s="50"/>
      <c r="F83" s="50"/>
      <c r="G83" s="12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</row>
    <row r="84" spans="1:256" ht="23.45" customHeight="1" x14ac:dyDescent="0.35">
      <c r="A84" s="12"/>
      <c r="B84" s="12"/>
      <c r="C84" s="11" t="s">
        <v>168</v>
      </c>
      <c r="D84" s="11" t="s">
        <v>7</v>
      </c>
      <c r="E84" s="22">
        <v>10000</v>
      </c>
      <c r="F84" s="13" t="s">
        <v>5</v>
      </c>
      <c r="G84" s="50"/>
    </row>
    <row r="85" spans="1:256" s="59" customFormat="1" ht="23.45" customHeight="1" x14ac:dyDescent="0.35">
      <c r="A85" s="94" t="s">
        <v>68</v>
      </c>
      <c r="B85" s="95"/>
      <c r="C85" s="95"/>
      <c r="D85" s="95"/>
      <c r="E85" s="95"/>
      <c r="F85" s="95"/>
      <c r="G85" s="12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</row>
    <row r="86" spans="1:256" ht="21" x14ac:dyDescent="0.35">
      <c r="A86" s="12"/>
      <c r="B86" s="12"/>
      <c r="C86" s="11" t="s">
        <v>169</v>
      </c>
      <c r="D86" s="11" t="s">
        <v>7</v>
      </c>
      <c r="E86" s="22">
        <v>10000</v>
      </c>
      <c r="F86" s="13" t="s">
        <v>5</v>
      </c>
      <c r="G86" s="50"/>
    </row>
    <row r="87" spans="1:256" s="59" customFormat="1" ht="23.45" customHeight="1" x14ac:dyDescent="0.35">
      <c r="A87" s="94" t="s">
        <v>69</v>
      </c>
      <c r="B87" s="95"/>
      <c r="C87" s="95"/>
      <c r="D87" s="95"/>
      <c r="E87" s="95"/>
      <c r="F87" s="95"/>
      <c r="G87" s="12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</row>
    <row r="88" spans="1:256" ht="23.45" customHeight="1" x14ac:dyDescent="0.35">
      <c r="A88" s="12"/>
      <c r="B88" s="12"/>
      <c r="C88" s="11" t="s">
        <v>170</v>
      </c>
      <c r="D88" s="11" t="s">
        <v>7</v>
      </c>
      <c r="E88" s="22">
        <v>3000</v>
      </c>
      <c r="F88" s="13" t="s">
        <v>5</v>
      </c>
      <c r="G88" s="50"/>
    </row>
    <row r="89" spans="1:256" s="59" customFormat="1" ht="23.45" customHeight="1" x14ac:dyDescent="0.35">
      <c r="A89" s="15" t="s">
        <v>70</v>
      </c>
      <c r="B89" s="50"/>
      <c r="C89" s="50"/>
      <c r="D89" s="50"/>
      <c r="E89" s="17"/>
      <c r="F89" s="50"/>
      <c r="G89" s="12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  <c r="IS89" s="58"/>
      <c r="IT89" s="58"/>
      <c r="IU89" s="58"/>
      <c r="IV89" s="58"/>
    </row>
    <row r="90" spans="1:256" ht="23.45" customHeight="1" x14ac:dyDescent="0.35">
      <c r="A90" s="12"/>
      <c r="B90" s="12"/>
      <c r="C90" s="11" t="s">
        <v>171</v>
      </c>
      <c r="D90" s="11" t="s">
        <v>7</v>
      </c>
      <c r="E90" s="22">
        <v>5000</v>
      </c>
      <c r="F90" s="13" t="s">
        <v>5</v>
      </c>
      <c r="G90" s="50"/>
    </row>
    <row r="91" spans="1:256" ht="23.45" customHeight="1" x14ac:dyDescent="0.35">
      <c r="A91" s="94" t="s">
        <v>71</v>
      </c>
      <c r="B91" s="95"/>
      <c r="C91" s="95"/>
      <c r="D91" s="95"/>
      <c r="E91" s="95"/>
      <c r="F91" s="95"/>
      <c r="G91" s="53"/>
    </row>
    <row r="92" spans="1:256" s="59" customFormat="1" ht="23.45" customHeight="1" x14ac:dyDescent="0.35">
      <c r="A92" s="12"/>
      <c r="B92" s="11" t="s">
        <v>72</v>
      </c>
      <c r="C92" s="12"/>
      <c r="D92" s="11" t="s">
        <v>4</v>
      </c>
      <c r="E92" s="22">
        <f>SUM(E95+E93+E97+E99)</f>
        <v>633000</v>
      </c>
      <c r="F92" s="13" t="s">
        <v>5</v>
      </c>
      <c r="G92" s="12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</row>
    <row r="93" spans="1:256" ht="23.45" customHeight="1" x14ac:dyDescent="0.35">
      <c r="A93" s="12"/>
      <c r="B93" s="12"/>
      <c r="C93" s="11" t="s">
        <v>73</v>
      </c>
      <c r="D93" s="11" t="s">
        <v>7</v>
      </c>
      <c r="E93" s="22">
        <v>620000</v>
      </c>
      <c r="F93" s="13" t="s">
        <v>5</v>
      </c>
      <c r="G93" s="50"/>
    </row>
    <row r="94" spans="1:256" s="59" customFormat="1" ht="23.45" customHeight="1" x14ac:dyDescent="0.35">
      <c r="A94" s="15" t="s">
        <v>74</v>
      </c>
      <c r="B94" s="50"/>
      <c r="C94" s="50"/>
      <c r="D94" s="50"/>
      <c r="E94" s="50"/>
      <c r="F94" s="50"/>
      <c r="G94" s="12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</row>
    <row r="95" spans="1:256" ht="23.45" customHeight="1" x14ac:dyDescent="0.35">
      <c r="A95" s="12"/>
      <c r="B95" s="12"/>
      <c r="C95" s="11" t="s">
        <v>75</v>
      </c>
      <c r="D95" s="11" t="s">
        <v>7</v>
      </c>
      <c r="E95" s="22">
        <v>2000</v>
      </c>
      <c r="F95" s="13" t="s">
        <v>5</v>
      </c>
      <c r="G95" s="50"/>
    </row>
    <row r="96" spans="1:256" s="59" customFormat="1" ht="23.45" customHeight="1" x14ac:dyDescent="0.35">
      <c r="A96" s="15" t="s">
        <v>76</v>
      </c>
      <c r="B96" s="50"/>
      <c r="C96" s="50"/>
      <c r="D96" s="50"/>
      <c r="E96" s="50"/>
      <c r="F96" s="50"/>
      <c r="G96" s="12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</row>
    <row r="97" spans="1:256" ht="21" x14ac:dyDescent="0.35">
      <c r="A97" s="12"/>
      <c r="B97" s="12"/>
      <c r="C97" s="11" t="s">
        <v>77</v>
      </c>
      <c r="D97" s="11" t="s">
        <v>7</v>
      </c>
      <c r="E97" s="22">
        <v>9000</v>
      </c>
      <c r="F97" s="13" t="s">
        <v>5</v>
      </c>
      <c r="G97" s="50"/>
    </row>
    <row r="98" spans="1:256" s="59" customFormat="1" ht="69" customHeight="1" x14ac:dyDescent="0.35">
      <c r="A98" s="94" t="s">
        <v>78</v>
      </c>
      <c r="B98" s="95"/>
      <c r="C98" s="95"/>
      <c r="D98" s="95"/>
      <c r="E98" s="95"/>
      <c r="F98" s="95"/>
      <c r="G98" s="12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</row>
    <row r="99" spans="1:256" s="59" customFormat="1" ht="21" x14ac:dyDescent="0.35">
      <c r="A99" s="12"/>
      <c r="B99" s="12"/>
      <c r="C99" s="11" t="s">
        <v>79</v>
      </c>
      <c r="D99" s="11" t="s">
        <v>7</v>
      </c>
      <c r="E99" s="22">
        <v>2000</v>
      </c>
      <c r="F99" s="11" t="s">
        <v>5</v>
      </c>
      <c r="G99" s="12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</row>
    <row r="100" spans="1:256" ht="77.25" customHeight="1" x14ac:dyDescent="0.35">
      <c r="A100" s="99" t="s">
        <v>80</v>
      </c>
      <c r="B100" s="99"/>
      <c r="C100" s="99"/>
      <c r="D100" s="99"/>
      <c r="E100" s="99"/>
      <c r="F100" s="99"/>
      <c r="G100" s="50"/>
    </row>
    <row r="101" spans="1:256" ht="23.45" customHeight="1" x14ac:dyDescent="0.35">
      <c r="A101" s="12"/>
      <c r="B101" s="105" t="s">
        <v>81</v>
      </c>
      <c r="C101" s="106"/>
      <c r="D101" s="11" t="s">
        <v>4</v>
      </c>
      <c r="E101" s="22">
        <f>SUM(E102)</f>
        <v>142100</v>
      </c>
      <c r="F101" s="13" t="s">
        <v>5</v>
      </c>
      <c r="G101" s="50"/>
    </row>
    <row r="102" spans="1:256" ht="23.45" customHeight="1" x14ac:dyDescent="0.35">
      <c r="A102" s="50"/>
      <c r="B102" s="50"/>
      <c r="C102" s="11" t="s">
        <v>82</v>
      </c>
      <c r="D102" s="11" t="s">
        <v>4</v>
      </c>
      <c r="E102" s="22">
        <f>SUM(E103+E120)</f>
        <v>142100</v>
      </c>
      <c r="F102" s="13" t="s">
        <v>5</v>
      </c>
      <c r="G102" s="50"/>
    </row>
    <row r="103" spans="1:256" s="59" customFormat="1" ht="23.45" customHeight="1" x14ac:dyDescent="0.35">
      <c r="A103" s="50"/>
      <c r="B103" s="50"/>
      <c r="C103" s="11" t="s">
        <v>83</v>
      </c>
      <c r="D103" s="11" t="s">
        <v>4</v>
      </c>
      <c r="E103" s="22">
        <f>SUM(E104+E115)</f>
        <v>10100</v>
      </c>
      <c r="F103" s="13" t="s">
        <v>5</v>
      </c>
      <c r="G103" s="12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</row>
    <row r="104" spans="1:256" ht="21" x14ac:dyDescent="0.35">
      <c r="A104" s="12"/>
      <c r="B104" s="12"/>
      <c r="C104" s="11" t="s">
        <v>139</v>
      </c>
      <c r="D104" s="11" t="s">
        <v>7</v>
      </c>
      <c r="E104" s="22">
        <v>4300</v>
      </c>
      <c r="F104" s="13" t="s">
        <v>5</v>
      </c>
      <c r="G104" s="50"/>
    </row>
    <row r="105" spans="1:256" ht="52.5" customHeight="1" x14ac:dyDescent="0.35">
      <c r="A105" s="97" t="s">
        <v>151</v>
      </c>
      <c r="B105" s="98"/>
      <c r="C105" s="98"/>
      <c r="D105" s="98"/>
      <c r="E105" s="98"/>
      <c r="F105" s="98"/>
      <c r="G105" s="50"/>
    </row>
    <row r="106" spans="1:256" ht="46.5" customHeight="1" x14ac:dyDescent="0.35">
      <c r="A106" s="103" t="s">
        <v>84</v>
      </c>
      <c r="B106" s="104"/>
      <c r="C106" s="104"/>
      <c r="D106" s="104"/>
      <c r="E106" s="104"/>
      <c r="F106" s="104"/>
      <c r="G106" s="50"/>
    </row>
    <row r="107" spans="1:256" ht="30.75" customHeight="1" x14ac:dyDescent="0.35">
      <c r="A107" s="97" t="s">
        <v>85</v>
      </c>
      <c r="B107" s="98"/>
      <c r="C107" s="98"/>
      <c r="D107" s="98"/>
      <c r="E107" s="98"/>
      <c r="F107" s="98"/>
      <c r="G107" s="50"/>
    </row>
    <row r="108" spans="1:256" s="59" customFormat="1" ht="23.45" customHeight="1" x14ac:dyDescent="0.35">
      <c r="A108" s="97" t="s">
        <v>183</v>
      </c>
      <c r="B108" s="98"/>
      <c r="C108" s="98"/>
      <c r="D108" s="98"/>
      <c r="E108" s="98"/>
      <c r="F108" s="98"/>
      <c r="G108" s="12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</row>
    <row r="109" spans="1:256" s="59" customFormat="1" ht="23.45" customHeight="1" x14ac:dyDescent="0.35">
      <c r="A109" s="81"/>
      <c r="B109" s="82"/>
      <c r="C109" s="82"/>
      <c r="D109" s="82"/>
      <c r="E109" s="82"/>
      <c r="F109" s="82"/>
      <c r="G109" s="12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  <c r="IS109" s="58"/>
      <c r="IT109" s="58"/>
      <c r="IU109" s="58"/>
      <c r="IV109" s="58"/>
    </row>
    <row r="110" spans="1:256" s="59" customFormat="1" ht="23.45" customHeight="1" x14ac:dyDescent="0.35">
      <c r="A110" s="81"/>
      <c r="B110" s="82"/>
      <c r="C110" s="82"/>
      <c r="D110" s="82"/>
      <c r="E110" s="82"/>
      <c r="F110" s="82"/>
      <c r="G110" s="12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  <c r="IV110" s="58"/>
    </row>
    <row r="111" spans="1:256" s="59" customFormat="1" ht="23.45" customHeight="1" x14ac:dyDescent="0.35">
      <c r="A111" s="81"/>
      <c r="B111" s="82"/>
      <c r="C111" s="82"/>
      <c r="D111" s="82"/>
      <c r="E111" s="82"/>
      <c r="F111" s="82"/>
      <c r="G111" s="12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  <c r="IV111" s="58"/>
    </row>
    <row r="112" spans="1:256" s="59" customFormat="1" ht="23.45" customHeight="1" x14ac:dyDescent="0.35">
      <c r="A112" s="81"/>
      <c r="B112" s="82"/>
      <c r="C112" s="82"/>
      <c r="D112" s="82"/>
      <c r="E112" s="82"/>
      <c r="F112" s="82"/>
      <c r="G112" s="12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</row>
    <row r="113" spans="1:256" s="59" customFormat="1" ht="23.45" customHeight="1" x14ac:dyDescent="0.35">
      <c r="A113" s="81"/>
      <c r="B113" s="82"/>
      <c r="C113" s="82"/>
      <c r="D113" s="82"/>
      <c r="E113" s="82"/>
      <c r="F113" s="82"/>
      <c r="G113" s="12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</row>
    <row r="114" spans="1:256" s="59" customFormat="1" ht="23.45" customHeight="1" x14ac:dyDescent="0.35">
      <c r="A114" s="81"/>
      <c r="B114" s="82"/>
      <c r="C114" s="82"/>
      <c r="D114" s="82"/>
      <c r="E114" s="82"/>
      <c r="F114" s="82"/>
      <c r="G114" s="12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8"/>
      <c r="IS114" s="58"/>
      <c r="IT114" s="58"/>
      <c r="IU114" s="58"/>
      <c r="IV114" s="58"/>
    </row>
    <row r="115" spans="1:256" ht="21" x14ac:dyDescent="0.35">
      <c r="A115" s="12"/>
      <c r="B115" s="12"/>
      <c r="C115" s="11" t="s">
        <v>142</v>
      </c>
      <c r="D115" s="11" t="s">
        <v>7</v>
      </c>
      <c r="E115" s="22">
        <v>5800</v>
      </c>
      <c r="F115" s="13" t="s">
        <v>5</v>
      </c>
      <c r="G115" s="70"/>
    </row>
    <row r="116" spans="1:256" ht="52.5" customHeight="1" x14ac:dyDescent="0.35">
      <c r="A116" s="97" t="s">
        <v>152</v>
      </c>
      <c r="B116" s="98"/>
      <c r="C116" s="98"/>
      <c r="D116" s="98"/>
      <c r="E116" s="98"/>
      <c r="F116" s="98"/>
      <c r="G116" s="70"/>
    </row>
    <row r="117" spans="1:256" ht="42" customHeight="1" x14ac:dyDescent="0.35">
      <c r="A117" s="103" t="s">
        <v>84</v>
      </c>
      <c r="B117" s="104"/>
      <c r="C117" s="104"/>
      <c r="D117" s="104"/>
      <c r="E117" s="104"/>
      <c r="F117" s="104"/>
      <c r="G117" s="70"/>
    </row>
    <row r="118" spans="1:256" ht="21" x14ac:dyDescent="0.35">
      <c r="A118" s="97" t="s">
        <v>85</v>
      </c>
      <c r="B118" s="98"/>
      <c r="C118" s="98"/>
      <c r="D118" s="98"/>
      <c r="E118" s="98"/>
      <c r="F118" s="98"/>
      <c r="G118" s="70"/>
    </row>
    <row r="119" spans="1:256" ht="21" x14ac:dyDescent="0.35">
      <c r="A119" s="97" t="s">
        <v>172</v>
      </c>
      <c r="B119" s="98"/>
      <c r="C119" s="98"/>
      <c r="D119" s="98"/>
      <c r="E119" s="98"/>
      <c r="F119" s="98"/>
      <c r="G119" s="71"/>
    </row>
    <row r="120" spans="1:256" s="59" customFormat="1" ht="23.45" customHeight="1" x14ac:dyDescent="0.35">
      <c r="A120" s="50"/>
      <c r="B120" s="50"/>
      <c r="C120" s="11" t="s">
        <v>140</v>
      </c>
      <c r="D120" s="11" t="s">
        <v>4</v>
      </c>
      <c r="E120" s="22">
        <f>SUM(E121+E131)</f>
        <v>132000</v>
      </c>
      <c r="F120" s="13" t="s">
        <v>5</v>
      </c>
      <c r="G120" s="12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</row>
    <row r="121" spans="1:256" ht="21" x14ac:dyDescent="0.35">
      <c r="A121" s="12"/>
      <c r="B121" s="12"/>
      <c r="C121" s="11" t="s">
        <v>174</v>
      </c>
      <c r="D121" s="11" t="s">
        <v>7</v>
      </c>
      <c r="E121" s="22">
        <v>36000</v>
      </c>
      <c r="F121" s="13" t="s">
        <v>5</v>
      </c>
      <c r="G121" s="50"/>
    </row>
    <row r="122" spans="1:256" ht="21" x14ac:dyDescent="0.35">
      <c r="A122" s="12"/>
      <c r="B122" s="12"/>
      <c r="C122" s="11" t="s">
        <v>175</v>
      </c>
      <c r="D122" s="11"/>
      <c r="E122" s="22"/>
      <c r="F122" s="13"/>
      <c r="G122" s="80"/>
    </row>
    <row r="123" spans="1:256" ht="54" customHeight="1" x14ac:dyDescent="0.35">
      <c r="A123" s="97" t="s">
        <v>173</v>
      </c>
      <c r="B123" s="98"/>
      <c r="C123" s="98"/>
      <c r="D123" s="98"/>
      <c r="E123" s="98"/>
      <c r="F123" s="98"/>
      <c r="G123" s="50"/>
    </row>
    <row r="124" spans="1:256" ht="25.5" customHeight="1" x14ac:dyDescent="0.35">
      <c r="A124" s="103" t="s">
        <v>153</v>
      </c>
      <c r="B124" s="104"/>
      <c r="C124" s="104"/>
      <c r="D124" s="104"/>
      <c r="E124" s="104"/>
      <c r="F124" s="104"/>
      <c r="G124" s="70"/>
    </row>
    <row r="125" spans="1:256" ht="25.5" customHeight="1" x14ac:dyDescent="0.35">
      <c r="A125" s="103" t="s">
        <v>154</v>
      </c>
      <c r="B125" s="104"/>
      <c r="C125" s="104"/>
      <c r="D125" s="104"/>
      <c r="E125" s="104"/>
      <c r="F125" s="104"/>
      <c r="G125" s="70"/>
    </row>
    <row r="126" spans="1:256" ht="25.5" customHeight="1" x14ac:dyDescent="0.35">
      <c r="A126" s="103" t="s">
        <v>155</v>
      </c>
      <c r="B126" s="104"/>
      <c r="C126" s="104"/>
      <c r="D126" s="104"/>
      <c r="E126" s="104"/>
      <c r="F126" s="104"/>
      <c r="G126" s="70"/>
    </row>
    <row r="127" spans="1:256" ht="21" x14ac:dyDescent="0.35">
      <c r="A127" s="103" t="s">
        <v>156</v>
      </c>
      <c r="B127" s="104"/>
      <c r="C127" s="104"/>
      <c r="D127" s="104"/>
      <c r="E127" s="104"/>
      <c r="F127" s="104"/>
      <c r="G127" s="50"/>
    </row>
    <row r="128" spans="1:256" ht="40.5" customHeight="1" x14ac:dyDescent="0.35">
      <c r="A128" s="103" t="s">
        <v>86</v>
      </c>
      <c r="B128" s="104"/>
      <c r="C128" s="104"/>
      <c r="D128" s="104"/>
      <c r="E128" s="104"/>
      <c r="F128" s="104"/>
      <c r="G128" s="50"/>
    </row>
    <row r="129" spans="1:256" s="59" customFormat="1" ht="23.45" customHeight="1" x14ac:dyDescent="0.35">
      <c r="A129" s="97" t="s">
        <v>85</v>
      </c>
      <c r="B129" s="98"/>
      <c r="C129" s="98"/>
      <c r="D129" s="98"/>
      <c r="E129" s="98"/>
      <c r="F129" s="98"/>
      <c r="G129" s="12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</row>
    <row r="130" spans="1:256" ht="27.75" customHeight="1" x14ac:dyDescent="0.35">
      <c r="A130" s="97" t="s">
        <v>176</v>
      </c>
      <c r="B130" s="98"/>
      <c r="C130" s="98"/>
      <c r="D130" s="98"/>
      <c r="E130" s="98"/>
      <c r="F130" s="98"/>
      <c r="G130" s="69"/>
    </row>
    <row r="131" spans="1:256" ht="21" x14ac:dyDescent="0.35">
      <c r="A131" s="12"/>
      <c r="B131" s="12"/>
      <c r="C131" s="11" t="s">
        <v>141</v>
      </c>
      <c r="D131" s="11" t="s">
        <v>7</v>
      </c>
      <c r="E131" s="22">
        <v>96000</v>
      </c>
      <c r="F131" s="13" t="s">
        <v>5</v>
      </c>
      <c r="G131" s="69"/>
    </row>
    <row r="132" spans="1:256" ht="42" customHeight="1" x14ac:dyDescent="0.35">
      <c r="A132" s="97" t="s">
        <v>157</v>
      </c>
      <c r="B132" s="98"/>
      <c r="C132" s="98"/>
      <c r="D132" s="98"/>
      <c r="E132" s="98"/>
      <c r="F132" s="98"/>
      <c r="G132" s="69"/>
    </row>
    <row r="133" spans="1:256" ht="39" customHeight="1" x14ac:dyDescent="0.35">
      <c r="A133" s="103" t="s">
        <v>86</v>
      </c>
      <c r="B133" s="104"/>
      <c r="C133" s="104"/>
      <c r="D133" s="104"/>
      <c r="E133" s="104"/>
      <c r="F133" s="104"/>
      <c r="G133" s="50"/>
    </row>
    <row r="134" spans="1:256" ht="23.45" customHeight="1" x14ac:dyDescent="0.35">
      <c r="A134" s="97" t="s">
        <v>177</v>
      </c>
      <c r="B134" s="98"/>
      <c r="C134" s="98"/>
      <c r="D134" s="98"/>
      <c r="E134" s="98"/>
      <c r="F134" s="98"/>
      <c r="G134" s="50"/>
    </row>
    <row r="135" spans="1:256" ht="72" customHeight="1" x14ac:dyDescent="0.35">
      <c r="A135" s="34"/>
      <c r="B135" s="39"/>
      <c r="C135" s="39"/>
      <c r="D135" s="39"/>
      <c r="E135" s="39"/>
      <c r="F135" s="39"/>
      <c r="G135" s="50"/>
    </row>
    <row r="136" spans="1:256" ht="20.100000000000001" customHeight="1" x14ac:dyDescent="0.35">
      <c r="A136" s="52"/>
      <c r="B136" s="52"/>
      <c r="C136" s="52"/>
      <c r="D136" s="52"/>
      <c r="E136" s="52"/>
      <c r="F136" s="52"/>
      <c r="G136" s="16"/>
    </row>
    <row r="137" spans="1:256" ht="20.100000000000001" customHeight="1" x14ac:dyDescent="0.35">
      <c r="A137" s="50"/>
      <c r="B137" s="50"/>
      <c r="C137" s="50"/>
      <c r="D137" s="50"/>
      <c r="E137" s="50"/>
      <c r="F137" s="50"/>
      <c r="G137" s="16"/>
    </row>
    <row r="138" spans="1:256" ht="23.45" customHeight="1" x14ac:dyDescent="0.35">
      <c r="A138" s="16"/>
      <c r="B138" s="16"/>
      <c r="C138" s="16"/>
      <c r="D138" s="16"/>
      <c r="E138" s="16"/>
      <c r="F138" s="16"/>
      <c r="G138" s="16"/>
    </row>
    <row r="139" spans="1:256" ht="23.45" customHeight="1" x14ac:dyDescent="0.35">
      <c r="A139" s="16"/>
      <c r="B139" s="16"/>
      <c r="C139" s="16"/>
      <c r="D139" s="16"/>
      <c r="E139" s="16"/>
      <c r="F139" s="16"/>
      <c r="G139" s="16"/>
    </row>
    <row r="140" spans="1:256" ht="23.45" customHeight="1" x14ac:dyDescent="0.35">
      <c r="A140" s="16"/>
      <c r="B140" s="16"/>
      <c r="C140" s="16"/>
      <c r="D140" s="16"/>
      <c r="E140" s="16"/>
      <c r="F140" s="18"/>
      <c r="G140" s="16"/>
    </row>
    <row r="141" spans="1:256" ht="23.45" customHeight="1" x14ac:dyDescent="0.35">
      <c r="A141" s="16"/>
      <c r="B141" s="16"/>
      <c r="C141" s="16"/>
      <c r="D141" s="16"/>
      <c r="E141" s="17"/>
      <c r="F141" s="23"/>
      <c r="G141" s="16"/>
    </row>
    <row r="142" spans="1:256" ht="24" customHeight="1" x14ac:dyDescent="0.35">
      <c r="A142" s="12"/>
      <c r="B142" s="12"/>
      <c r="C142" s="12"/>
      <c r="D142" s="12"/>
      <c r="E142" s="22"/>
      <c r="F142" s="23"/>
    </row>
    <row r="143" spans="1:256" ht="24" customHeight="1" x14ac:dyDescent="0.35">
      <c r="A143" s="16"/>
      <c r="B143" s="16"/>
      <c r="C143" s="16"/>
      <c r="D143" s="16"/>
      <c r="E143" s="17"/>
      <c r="F143" s="16"/>
    </row>
  </sheetData>
  <mergeCells count="56">
    <mergeCell ref="A19:F19"/>
    <mergeCell ref="A128:F128"/>
    <mergeCell ref="A3:F3"/>
    <mergeCell ref="A33:F33"/>
    <mergeCell ref="A124:F124"/>
    <mergeCell ref="A85:F85"/>
    <mergeCell ref="A107:F107"/>
    <mergeCell ref="C34:F34"/>
    <mergeCell ref="B38:C38"/>
    <mergeCell ref="A41:F41"/>
    <mergeCell ref="A105:F105"/>
    <mergeCell ref="B101:C101"/>
    <mergeCell ref="A57:F57"/>
    <mergeCell ref="A75:F75"/>
    <mergeCell ref="A15:C15"/>
    <mergeCell ref="A17:C17"/>
    <mergeCell ref="A16:C16"/>
    <mergeCell ref="A117:F117"/>
    <mergeCell ref="A118:F118"/>
    <mergeCell ref="A119:F119"/>
    <mergeCell ref="A133:F133"/>
    <mergeCell ref="A49:F49"/>
    <mergeCell ref="B44:C44"/>
    <mergeCell ref="A125:F125"/>
    <mergeCell ref="A126:F126"/>
    <mergeCell ref="A127:F127"/>
    <mergeCell ref="A51:F51"/>
    <mergeCell ref="C55:D55"/>
    <mergeCell ref="A47:F47"/>
    <mergeCell ref="A54:F54"/>
    <mergeCell ref="A116:F116"/>
    <mergeCell ref="A18:F18"/>
    <mergeCell ref="A134:F134"/>
    <mergeCell ref="A132:F132"/>
    <mergeCell ref="A130:F130"/>
    <mergeCell ref="A23:F23"/>
    <mergeCell ref="A129:F129"/>
    <mergeCell ref="A91:F91"/>
    <mergeCell ref="A98:F98"/>
    <mergeCell ref="A100:F100"/>
    <mergeCell ref="A87:F87"/>
    <mergeCell ref="C56:F56"/>
    <mergeCell ref="A65:F65"/>
    <mergeCell ref="A62:F62"/>
    <mergeCell ref="A106:F106"/>
    <mergeCell ref="A69:F69"/>
    <mergeCell ref="A108:F108"/>
    <mergeCell ref="A123:F123"/>
    <mergeCell ref="A14:F14"/>
    <mergeCell ref="A1:F1"/>
    <mergeCell ref="A7:F7"/>
    <mergeCell ref="A6:F6"/>
    <mergeCell ref="A12:F12"/>
    <mergeCell ref="A5:F5"/>
    <mergeCell ref="A2:F2"/>
    <mergeCell ref="A4:F4"/>
  </mergeCells>
  <pageMargins left="0.98425196850393704" right="7.874015748031496E-2" top="0.98425196850393704" bottom="0.39370078740157483" header="0.70866141732283472" footer="0.51181102362204722"/>
  <pageSetup paperSize="9" firstPageNumber="496" orientation="portrait" useFirstPageNumber="1" r:id="rId1"/>
  <headerFooter>
    <oddHeader>&amp;C&amp;"Cordia New,Regular"&amp;14&amp;K000000&amp;16&amp;P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showGridLines="0" topLeftCell="A3" zoomScale="130" zoomScaleNormal="130" workbookViewId="0">
      <selection activeCell="L19" sqref="L19"/>
    </sheetView>
  </sheetViews>
  <sheetFormatPr defaultColWidth="9" defaultRowHeight="24" customHeight="1" x14ac:dyDescent="0.3"/>
  <cols>
    <col min="1" max="1" width="3" style="1" customWidth="1"/>
    <col min="2" max="2" width="15.140625" style="1" customWidth="1"/>
    <col min="3" max="3" width="16.7109375" style="1" customWidth="1"/>
    <col min="4" max="4" width="10.5703125" style="1" customWidth="1"/>
    <col min="5" max="5" width="19" style="1" customWidth="1"/>
    <col min="6" max="6" width="18.42578125" style="1" customWidth="1"/>
    <col min="7" max="7" width="14" style="1" customWidth="1"/>
    <col min="8" max="8" width="11.42578125" style="1" customWidth="1"/>
    <col min="9" max="9" width="10.140625" style="1" bestFit="1" customWidth="1"/>
    <col min="10" max="10" width="19.5703125" style="1" customWidth="1"/>
    <col min="11" max="11" width="5.42578125" style="1" customWidth="1"/>
    <col min="12" max="12" width="7.28515625" style="5" bestFit="1" customWidth="1"/>
    <col min="13" max="254" width="9" style="1" customWidth="1"/>
    <col min="255" max="16384" width="9" style="2"/>
  </cols>
  <sheetData>
    <row r="1" spans="1:254" ht="21.75" customHeight="1" x14ac:dyDescent="0.3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107" t="s">
        <v>182</v>
      </c>
    </row>
    <row r="2" spans="1:254" ht="29.45" customHeight="1" x14ac:dyDescent="0.4">
      <c r="A2" s="129" t="s">
        <v>136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07"/>
    </row>
    <row r="3" spans="1:254" ht="29.45" customHeight="1" x14ac:dyDescent="0.4">
      <c r="A3" s="90" t="s">
        <v>135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07"/>
    </row>
    <row r="4" spans="1:254" ht="26.45" customHeight="1" x14ac:dyDescent="0.35">
      <c r="A4" s="90" t="s">
        <v>87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107"/>
    </row>
    <row r="5" spans="1:254" ht="26.45" customHeight="1" x14ac:dyDescent="0.35">
      <c r="A5" s="90" t="s">
        <v>88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107"/>
    </row>
    <row r="6" spans="1:254" ht="26.45" customHeight="1" x14ac:dyDescent="0.35">
      <c r="A6" s="90" t="s">
        <v>89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107"/>
    </row>
    <row r="7" spans="1:254" ht="26.45" customHeight="1" x14ac:dyDescent="0.35">
      <c r="A7" s="90" t="s">
        <v>90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107"/>
    </row>
    <row r="8" spans="1:254" ht="20.25" customHeight="1" x14ac:dyDescent="0.35">
      <c r="A8" s="3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7"/>
    </row>
    <row r="9" spans="1:254" s="42" customFormat="1" ht="21.75" customHeight="1" x14ac:dyDescent="0.35">
      <c r="A9" s="40"/>
      <c r="B9" s="112" t="s">
        <v>91</v>
      </c>
      <c r="C9" s="112" t="s">
        <v>160</v>
      </c>
      <c r="D9" s="143" t="s">
        <v>92</v>
      </c>
      <c r="E9" s="108" t="s">
        <v>93</v>
      </c>
      <c r="F9" s="112" t="s">
        <v>94</v>
      </c>
      <c r="G9" s="112" t="s">
        <v>95</v>
      </c>
      <c r="H9" s="112" t="s">
        <v>96</v>
      </c>
      <c r="I9" s="127" t="s">
        <v>4</v>
      </c>
      <c r="J9" s="135" t="s">
        <v>97</v>
      </c>
      <c r="K9" s="133" t="s">
        <v>98</v>
      </c>
      <c r="L9" s="107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pans="1:254" s="42" customFormat="1" ht="21.75" customHeight="1" x14ac:dyDescent="0.35">
      <c r="A10" s="40"/>
      <c r="B10" s="113"/>
      <c r="C10" s="120"/>
      <c r="D10" s="144"/>
      <c r="E10" s="109"/>
      <c r="F10" s="120"/>
      <c r="G10" s="120"/>
      <c r="H10" s="120"/>
      <c r="I10" s="128"/>
      <c r="J10" s="136"/>
      <c r="K10" s="134"/>
      <c r="L10" s="107"/>
      <c r="M10" s="41"/>
      <c r="N10" s="41"/>
      <c r="O10" s="41"/>
      <c r="P10" s="41" t="s">
        <v>128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pans="1:254" s="42" customFormat="1" ht="21.75" customHeight="1" x14ac:dyDescent="0.35">
      <c r="A11" s="50"/>
      <c r="B11" s="73" t="s">
        <v>158</v>
      </c>
      <c r="C11" s="139">
        <v>2000</v>
      </c>
      <c r="D11" s="125">
        <v>50000</v>
      </c>
      <c r="E11" s="145">
        <v>48000</v>
      </c>
      <c r="F11" s="110">
        <v>700000</v>
      </c>
      <c r="G11" s="110">
        <v>10000</v>
      </c>
      <c r="H11" s="110">
        <v>74500</v>
      </c>
      <c r="I11" s="123">
        <f>SUM(C11:H12)</f>
        <v>884500</v>
      </c>
      <c r="J11" s="114" t="s">
        <v>99</v>
      </c>
      <c r="K11" s="141">
        <v>335</v>
      </c>
      <c r="L11" s="107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pans="1:254" s="42" customFormat="1" ht="21.75" customHeight="1" x14ac:dyDescent="0.35">
      <c r="A12" s="50"/>
      <c r="B12" s="60" t="s">
        <v>129</v>
      </c>
      <c r="C12" s="140"/>
      <c r="D12" s="126"/>
      <c r="E12" s="146"/>
      <c r="F12" s="111"/>
      <c r="G12" s="111"/>
      <c r="H12" s="111"/>
      <c r="I12" s="124"/>
      <c r="J12" s="115"/>
      <c r="K12" s="142"/>
      <c r="L12" s="107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pans="1:254" s="42" customFormat="1" ht="30" customHeight="1" x14ac:dyDescent="0.35">
      <c r="A13" s="40"/>
      <c r="B13" s="64" t="s">
        <v>4</v>
      </c>
      <c r="C13" s="62">
        <f t="shared" ref="C13:I13" si="0">SUM(C11)</f>
        <v>2000</v>
      </c>
      <c r="D13" s="62">
        <f t="shared" si="0"/>
        <v>50000</v>
      </c>
      <c r="E13" s="62">
        <f t="shared" si="0"/>
        <v>48000</v>
      </c>
      <c r="F13" s="62">
        <f t="shared" si="0"/>
        <v>700000</v>
      </c>
      <c r="G13" s="62">
        <f t="shared" si="0"/>
        <v>10000</v>
      </c>
      <c r="H13" s="62">
        <f t="shared" si="0"/>
        <v>74500</v>
      </c>
      <c r="I13" s="63">
        <f t="shared" si="0"/>
        <v>884500</v>
      </c>
      <c r="J13" s="116"/>
      <c r="K13" s="61"/>
      <c r="L13" s="107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spans="1:254" s="6" customFormat="1" ht="30" customHeight="1" x14ac:dyDescent="0.3">
      <c r="A14" s="3"/>
      <c r="B14" s="131"/>
      <c r="C14" s="121"/>
      <c r="D14" s="121"/>
      <c r="E14" s="121"/>
      <c r="F14" s="4"/>
      <c r="G14" s="4"/>
      <c r="H14" s="4"/>
      <c r="I14" s="121"/>
      <c r="J14" s="137"/>
      <c r="K14" s="117"/>
      <c r="L14" s="10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8.1" customHeight="1" x14ac:dyDescent="0.35">
      <c r="A15" s="3"/>
      <c r="B15" s="132"/>
      <c r="C15" s="122"/>
      <c r="D15" s="122"/>
      <c r="E15" s="122"/>
      <c r="F15" s="7"/>
      <c r="G15" s="7"/>
      <c r="H15" s="7"/>
      <c r="I15" s="122"/>
      <c r="J15" s="138"/>
      <c r="K15" s="117"/>
      <c r="L15" s="10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3.4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3.4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0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pans="1:254" s="6" customFormat="1" ht="23.4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0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6" customFormat="1" ht="23.4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s="6" customFormat="1" ht="23.4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pans="1:254" s="6" customFormat="1" ht="23.4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s="6" customFormat="1" ht="23.4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s="6" customFormat="1" ht="23.4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s="6" customFormat="1" ht="23.4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s="6" customFormat="1" ht="23.4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</sheetData>
  <mergeCells count="35">
    <mergeCell ref="B14:B15"/>
    <mergeCell ref="A5:K5"/>
    <mergeCell ref="A6:K6"/>
    <mergeCell ref="F9:F10"/>
    <mergeCell ref="K9:K10"/>
    <mergeCell ref="G11:G12"/>
    <mergeCell ref="C9:C10"/>
    <mergeCell ref="J9:J10"/>
    <mergeCell ref="C14:C15"/>
    <mergeCell ref="J14:J15"/>
    <mergeCell ref="C11:C12"/>
    <mergeCell ref="K11:K12"/>
    <mergeCell ref="D9:D10"/>
    <mergeCell ref="E11:E12"/>
    <mergeCell ref="A1:K1"/>
    <mergeCell ref="I9:I10"/>
    <mergeCell ref="A2:K2"/>
    <mergeCell ref="A4:K4"/>
    <mergeCell ref="A3:K3"/>
    <mergeCell ref="L1:L18"/>
    <mergeCell ref="E9:E10"/>
    <mergeCell ref="H11:H12"/>
    <mergeCell ref="B9:B10"/>
    <mergeCell ref="F11:F12"/>
    <mergeCell ref="J11:J13"/>
    <mergeCell ref="A7:K7"/>
    <mergeCell ref="K14:K15"/>
    <mergeCell ref="B8:K8"/>
    <mergeCell ref="H9:H10"/>
    <mergeCell ref="E14:E15"/>
    <mergeCell ref="G9:G10"/>
    <mergeCell ref="D14:D15"/>
    <mergeCell ref="I11:I12"/>
    <mergeCell ref="I14:I15"/>
    <mergeCell ref="D11:D12"/>
  </mergeCells>
  <pageMargins left="0.59055118110236227" right="0.23622047244094491" top="0.98425196850393704" bottom="0.39370078740157483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opLeftCell="A6" zoomScale="130" zoomScaleNormal="130" workbookViewId="0">
      <selection activeCell="I23" sqref="I23"/>
    </sheetView>
  </sheetViews>
  <sheetFormatPr defaultColWidth="9" defaultRowHeight="24" customHeight="1" x14ac:dyDescent="0.3"/>
  <cols>
    <col min="1" max="1" width="9.140625" style="1" customWidth="1"/>
    <col min="2" max="2" width="25" style="1" customWidth="1"/>
    <col min="3" max="3" width="20" style="1" customWidth="1"/>
    <col min="4" max="4" width="25.85546875" style="1" customWidth="1"/>
    <col min="5" max="5" width="15.42578125" style="1" customWidth="1"/>
    <col min="6" max="6" width="14.140625" style="1" customWidth="1"/>
    <col min="7" max="7" width="23.7109375" style="1" customWidth="1"/>
    <col min="8" max="8" width="6.85546875" style="1" customWidth="1"/>
    <col min="9" max="9" width="8.140625" style="1" customWidth="1"/>
    <col min="10" max="256" width="9" style="1" customWidth="1"/>
    <col min="257" max="16384" width="9" style="2"/>
  </cols>
  <sheetData>
    <row r="1" spans="1:9" ht="23.25" customHeight="1" x14ac:dyDescent="0.35">
      <c r="A1" s="3"/>
      <c r="B1" s="96"/>
      <c r="C1" s="96"/>
      <c r="D1" s="96"/>
      <c r="E1" s="96"/>
      <c r="F1" s="96"/>
      <c r="G1" s="96"/>
      <c r="H1" s="96"/>
      <c r="I1" s="107" t="s">
        <v>180</v>
      </c>
    </row>
    <row r="2" spans="1:9" ht="26.25" customHeight="1" x14ac:dyDescent="0.4">
      <c r="A2" s="129" t="s">
        <v>136</v>
      </c>
      <c r="B2" s="130"/>
      <c r="C2" s="130"/>
      <c r="D2" s="130"/>
      <c r="E2" s="130"/>
      <c r="F2" s="130"/>
      <c r="G2" s="130"/>
      <c r="H2" s="130"/>
      <c r="I2" s="107"/>
    </row>
    <row r="3" spans="1:9" ht="29.45" customHeight="1" x14ac:dyDescent="0.4">
      <c r="A3" s="90" t="s">
        <v>135</v>
      </c>
      <c r="B3" s="91"/>
      <c r="C3" s="91"/>
      <c r="D3" s="91"/>
      <c r="E3" s="91"/>
      <c r="F3" s="91"/>
      <c r="G3" s="91"/>
      <c r="H3" s="91"/>
      <c r="I3" s="107"/>
    </row>
    <row r="4" spans="1:9" ht="26.45" customHeight="1" x14ac:dyDescent="0.35">
      <c r="A4" s="90" t="s">
        <v>87</v>
      </c>
      <c r="B4" s="91"/>
      <c r="C4" s="91"/>
      <c r="D4" s="91"/>
      <c r="E4" s="91"/>
      <c r="F4" s="91"/>
      <c r="G4" s="91"/>
      <c r="H4" s="91"/>
      <c r="I4" s="107"/>
    </row>
    <row r="5" spans="1:9" ht="26.45" customHeight="1" x14ac:dyDescent="0.35">
      <c r="A5" s="90" t="s">
        <v>88</v>
      </c>
      <c r="B5" s="91"/>
      <c r="C5" s="91"/>
      <c r="D5" s="91"/>
      <c r="E5" s="91"/>
      <c r="F5" s="91"/>
      <c r="G5" s="91"/>
      <c r="H5" s="91"/>
      <c r="I5" s="107"/>
    </row>
    <row r="6" spans="1:9" ht="26.45" customHeight="1" x14ac:dyDescent="0.35">
      <c r="A6" s="90" t="s">
        <v>100</v>
      </c>
      <c r="B6" s="91"/>
      <c r="C6" s="91"/>
      <c r="D6" s="91"/>
      <c r="E6" s="91"/>
      <c r="F6" s="91"/>
      <c r="G6" s="91"/>
      <c r="H6" s="91"/>
      <c r="I6" s="107"/>
    </row>
    <row r="7" spans="1:9" ht="26.45" customHeight="1" x14ac:dyDescent="0.35">
      <c r="A7" s="90" t="s">
        <v>101</v>
      </c>
      <c r="B7" s="91"/>
      <c r="C7" s="91"/>
      <c r="D7" s="91"/>
      <c r="E7" s="91"/>
      <c r="F7" s="91"/>
      <c r="G7" s="91"/>
      <c r="H7" s="91"/>
      <c r="I7" s="107"/>
    </row>
    <row r="8" spans="1:9" ht="23.45" customHeight="1" x14ac:dyDescent="0.35">
      <c r="A8" s="3"/>
      <c r="B8" s="118"/>
      <c r="C8" s="118"/>
      <c r="D8" s="118"/>
      <c r="E8" s="44"/>
      <c r="F8" s="44"/>
      <c r="G8" s="44"/>
      <c r="H8" s="44"/>
      <c r="I8" s="107"/>
    </row>
    <row r="9" spans="1:9" ht="46.5" customHeight="1" x14ac:dyDescent="0.3">
      <c r="A9" s="9"/>
      <c r="B9" s="112" t="s">
        <v>102</v>
      </c>
      <c r="C9" s="112" t="s">
        <v>33</v>
      </c>
      <c r="D9" s="112" t="s">
        <v>38</v>
      </c>
      <c r="E9" s="112" t="s">
        <v>103</v>
      </c>
      <c r="F9" s="112" t="s">
        <v>4</v>
      </c>
      <c r="G9" s="112" t="s">
        <v>97</v>
      </c>
      <c r="H9" s="112" t="s">
        <v>98</v>
      </c>
      <c r="I9" s="161"/>
    </row>
    <row r="10" spans="1:9" ht="20.100000000000001" customHeight="1" x14ac:dyDescent="0.3">
      <c r="A10" s="9"/>
      <c r="B10" s="120"/>
      <c r="C10" s="120"/>
      <c r="D10" s="120"/>
      <c r="E10" s="120"/>
      <c r="F10" s="120"/>
      <c r="G10" s="113"/>
      <c r="H10" s="113"/>
      <c r="I10" s="161"/>
    </row>
    <row r="11" spans="1:9" ht="23.25" customHeight="1" x14ac:dyDescent="0.3">
      <c r="A11" s="9"/>
      <c r="B11" s="155" t="s">
        <v>99</v>
      </c>
      <c r="C11" s="110">
        <v>960000</v>
      </c>
      <c r="D11" s="110">
        <v>1732300</v>
      </c>
      <c r="E11" s="110">
        <v>142100</v>
      </c>
      <c r="F11" s="151">
        <f>SUM(C11:E12)</f>
        <v>2834400</v>
      </c>
      <c r="G11" s="162" t="s">
        <v>99</v>
      </c>
      <c r="H11" s="153">
        <v>335</v>
      </c>
      <c r="I11" s="107"/>
    </row>
    <row r="12" spans="1:9" ht="23.25" customHeight="1" x14ac:dyDescent="0.3">
      <c r="A12" s="9"/>
      <c r="B12" s="156"/>
      <c r="C12" s="111"/>
      <c r="D12" s="111"/>
      <c r="E12" s="111"/>
      <c r="F12" s="152"/>
      <c r="G12" s="163"/>
      <c r="H12" s="154"/>
      <c r="I12" s="107"/>
    </row>
    <row r="13" spans="1:9" ht="11.25" customHeight="1" x14ac:dyDescent="0.3">
      <c r="A13" s="9"/>
      <c r="B13" s="155" t="s">
        <v>4</v>
      </c>
      <c r="C13" s="147">
        <f>SUM(C11)</f>
        <v>960000</v>
      </c>
      <c r="D13" s="147">
        <f>SUM(D11)</f>
        <v>1732300</v>
      </c>
      <c r="E13" s="147">
        <f>SUM(E11)</f>
        <v>142100</v>
      </c>
      <c r="F13" s="159">
        <f>SUM(F11)</f>
        <v>2834400</v>
      </c>
      <c r="G13" s="157"/>
      <c r="H13" s="149"/>
      <c r="I13" s="107"/>
    </row>
    <row r="14" spans="1:9" ht="11.25" customHeight="1" x14ac:dyDescent="0.3">
      <c r="A14" s="9"/>
      <c r="B14" s="156"/>
      <c r="C14" s="148"/>
      <c r="D14" s="148"/>
      <c r="E14" s="156"/>
      <c r="F14" s="160"/>
      <c r="G14" s="158"/>
      <c r="H14" s="150"/>
      <c r="I14" s="107"/>
    </row>
    <row r="15" spans="1:9" ht="20.100000000000001" customHeight="1" x14ac:dyDescent="0.3">
      <c r="A15" s="3"/>
      <c r="B15" s="45"/>
      <c r="C15" s="45"/>
      <c r="D15" s="45"/>
      <c r="E15" s="45"/>
      <c r="F15" s="45"/>
      <c r="G15" s="3"/>
      <c r="H15" s="3"/>
      <c r="I15" s="107"/>
    </row>
    <row r="16" spans="1:9" ht="23.45" customHeight="1" x14ac:dyDescent="0.35">
      <c r="A16" s="3"/>
      <c r="B16" s="35"/>
      <c r="C16" s="3"/>
      <c r="D16" s="3"/>
      <c r="E16" s="3"/>
      <c r="F16" s="3"/>
      <c r="G16" s="3"/>
      <c r="H16" s="3"/>
      <c r="I16" s="107"/>
    </row>
    <row r="17" spans="1:9" ht="20.100000000000001" customHeight="1" x14ac:dyDescent="0.3">
      <c r="A17" s="3"/>
      <c r="B17" s="3"/>
      <c r="C17" s="3"/>
      <c r="D17" s="3"/>
      <c r="E17" s="3"/>
      <c r="F17" s="3"/>
      <c r="G17" s="3"/>
      <c r="H17" s="3"/>
      <c r="I17" s="107"/>
    </row>
    <row r="18" spans="1:9" ht="20.100000000000001" customHeight="1" x14ac:dyDescent="0.3">
      <c r="A18" s="3"/>
      <c r="B18" s="3"/>
      <c r="C18" s="3"/>
      <c r="D18" s="3"/>
      <c r="E18" s="3"/>
      <c r="F18" s="3"/>
      <c r="G18" s="3"/>
      <c r="H18" s="3"/>
      <c r="I18" s="107"/>
    </row>
    <row r="19" spans="1:9" ht="20.100000000000001" customHeight="1" x14ac:dyDescent="0.3">
      <c r="A19" s="3"/>
      <c r="B19" s="3"/>
      <c r="C19" s="3"/>
      <c r="D19" s="3"/>
      <c r="E19" s="3"/>
      <c r="F19" s="3"/>
      <c r="G19" s="3"/>
      <c r="H19" s="3"/>
      <c r="I19" s="107"/>
    </row>
    <row r="20" spans="1:9" ht="20.100000000000001" customHeight="1" x14ac:dyDescent="0.3">
      <c r="A20" s="3"/>
      <c r="B20" s="3"/>
      <c r="C20" s="3"/>
      <c r="D20" s="3"/>
      <c r="E20" s="3"/>
      <c r="F20" s="3"/>
      <c r="G20" s="3"/>
      <c r="H20" s="3"/>
      <c r="I20" s="107"/>
    </row>
    <row r="21" spans="1:9" ht="20.100000000000001" customHeight="1" x14ac:dyDescent="0.3">
      <c r="A21" s="3"/>
      <c r="B21" s="3"/>
      <c r="C21" s="3"/>
      <c r="D21" s="3"/>
      <c r="E21" s="3"/>
      <c r="F21" s="3"/>
      <c r="G21" s="3"/>
      <c r="H21" s="3"/>
      <c r="I21" s="107"/>
    </row>
    <row r="22" spans="1:9" ht="20.100000000000001" customHeight="1" x14ac:dyDescent="0.3">
      <c r="A22" s="3"/>
      <c r="B22" s="3"/>
      <c r="C22" s="3"/>
      <c r="D22" s="3"/>
      <c r="E22" s="3"/>
      <c r="F22" s="3"/>
      <c r="G22" s="3"/>
      <c r="H22" s="3"/>
      <c r="I22" s="107"/>
    </row>
    <row r="23" spans="1:9" ht="23.45" customHeight="1" x14ac:dyDescent="0.3">
      <c r="A23" s="3"/>
      <c r="B23" s="3"/>
      <c r="C23" s="3"/>
      <c r="D23" s="3"/>
      <c r="E23" s="3"/>
      <c r="F23" s="3"/>
      <c r="G23" s="3"/>
      <c r="H23" s="3"/>
      <c r="I23" s="46"/>
    </row>
    <row r="24" spans="1:9" ht="23.45" customHeight="1" x14ac:dyDescent="0.3">
      <c r="A24" s="3"/>
      <c r="B24" s="3"/>
      <c r="C24" s="3"/>
      <c r="D24" s="3"/>
      <c r="E24" s="3"/>
      <c r="F24" s="3"/>
      <c r="G24" s="3"/>
      <c r="H24" s="3"/>
      <c r="I24" s="46"/>
    </row>
    <row r="25" spans="1:9" ht="23.45" customHeight="1" x14ac:dyDescent="0.3">
      <c r="A25" s="3"/>
      <c r="B25" s="3"/>
      <c r="C25" s="3"/>
      <c r="D25" s="3"/>
      <c r="E25" s="3"/>
      <c r="F25" s="3"/>
      <c r="G25" s="3"/>
      <c r="H25" s="3"/>
      <c r="I25" s="46"/>
    </row>
    <row r="26" spans="1:9" ht="23.45" customHeight="1" x14ac:dyDescent="0.3">
      <c r="A26" s="3"/>
      <c r="B26" s="3"/>
      <c r="C26" s="3"/>
      <c r="D26" s="3"/>
      <c r="E26" s="3"/>
      <c r="F26" s="3"/>
      <c r="G26" s="3"/>
      <c r="H26" s="3"/>
      <c r="I26" s="46"/>
    </row>
    <row r="27" spans="1:9" ht="23.45" customHeight="1" x14ac:dyDescent="0.3">
      <c r="A27" s="3"/>
      <c r="B27" s="3"/>
      <c r="C27" s="3"/>
      <c r="D27" s="3"/>
      <c r="E27" s="3"/>
      <c r="F27" s="3"/>
      <c r="G27" s="3"/>
      <c r="H27" s="3"/>
      <c r="I27" s="46"/>
    </row>
    <row r="28" spans="1:9" ht="23.45" customHeight="1" x14ac:dyDescent="0.3">
      <c r="A28" s="3"/>
      <c r="B28" s="3"/>
      <c r="C28" s="3"/>
      <c r="D28" s="3"/>
      <c r="E28" s="3"/>
      <c r="F28" s="3"/>
      <c r="G28" s="3"/>
      <c r="H28" s="3"/>
      <c r="I28" s="46"/>
    </row>
    <row r="29" spans="1:9" ht="23.45" customHeight="1" x14ac:dyDescent="0.3">
      <c r="A29" s="3"/>
      <c r="B29" s="3"/>
      <c r="C29" s="3"/>
      <c r="D29" s="3"/>
      <c r="E29" s="3"/>
      <c r="F29" s="3"/>
      <c r="G29" s="3"/>
      <c r="H29" s="3"/>
      <c r="I29" s="46"/>
    </row>
    <row r="30" spans="1:9" ht="46.5" customHeight="1" x14ac:dyDescent="0.3">
      <c r="A30" s="3"/>
      <c r="B30" s="3"/>
      <c r="C30" s="3"/>
      <c r="D30" s="3"/>
      <c r="E30" s="3"/>
      <c r="F30" s="3"/>
      <c r="G30" s="3"/>
      <c r="H30" s="3"/>
      <c r="I30" s="46"/>
    </row>
    <row r="31" spans="1:9" ht="23.45" customHeight="1" x14ac:dyDescent="0.3">
      <c r="A31" s="3"/>
      <c r="B31" s="3"/>
      <c r="C31" s="3"/>
      <c r="D31" s="3"/>
      <c r="E31" s="3"/>
      <c r="F31" s="3"/>
      <c r="G31" s="3"/>
      <c r="H31" s="3"/>
      <c r="I31" s="46"/>
    </row>
    <row r="32" spans="1:9" ht="23.25" customHeight="1" x14ac:dyDescent="0.3">
      <c r="A32" s="3"/>
      <c r="B32" s="3"/>
      <c r="C32" s="3"/>
      <c r="D32" s="3"/>
      <c r="E32" s="3"/>
      <c r="F32" s="3"/>
      <c r="G32" s="3"/>
      <c r="H32" s="3"/>
      <c r="I32" s="46"/>
    </row>
    <row r="33" spans="1:9" ht="23.45" customHeight="1" x14ac:dyDescent="0.3">
      <c r="A33" s="3"/>
      <c r="B33" s="3"/>
      <c r="C33" s="3"/>
      <c r="D33" s="3"/>
      <c r="E33" s="3"/>
      <c r="F33" s="3"/>
      <c r="G33" s="3"/>
      <c r="H33" s="3"/>
      <c r="I33" s="46"/>
    </row>
    <row r="34" spans="1:9" ht="23.45" customHeight="1" x14ac:dyDescent="0.3">
      <c r="A34" s="3"/>
      <c r="B34" s="3"/>
      <c r="C34" s="3"/>
      <c r="D34" s="3"/>
      <c r="E34" s="3"/>
      <c r="F34" s="3"/>
      <c r="G34" s="3"/>
      <c r="H34" s="3"/>
      <c r="I34" s="46"/>
    </row>
    <row r="35" spans="1:9" ht="23.45" customHeight="1" x14ac:dyDescent="0.3">
      <c r="A35" s="3"/>
      <c r="B35" s="3"/>
      <c r="C35" s="3"/>
      <c r="D35" s="3"/>
      <c r="E35" s="3"/>
      <c r="F35" s="3"/>
      <c r="G35" s="3"/>
      <c r="H35" s="3"/>
      <c r="I35" s="46"/>
    </row>
    <row r="36" spans="1:9" ht="23.45" customHeight="1" x14ac:dyDescent="0.3">
      <c r="A36" s="3"/>
      <c r="B36" s="3"/>
      <c r="C36" s="3"/>
      <c r="D36" s="3"/>
      <c r="E36" s="3"/>
      <c r="F36" s="3"/>
      <c r="G36" s="3"/>
      <c r="H36" s="3"/>
      <c r="I36" s="46"/>
    </row>
    <row r="37" spans="1:9" ht="23.45" customHeight="1" x14ac:dyDescent="0.3">
      <c r="A37" s="3"/>
      <c r="B37" s="3"/>
      <c r="C37" s="3"/>
      <c r="D37" s="3"/>
      <c r="E37" s="3"/>
      <c r="F37" s="3"/>
      <c r="G37" s="3"/>
      <c r="H37" s="3"/>
      <c r="I37" s="46"/>
    </row>
    <row r="38" spans="1:9" ht="23.45" customHeight="1" x14ac:dyDescent="0.3">
      <c r="A38" s="3"/>
      <c r="B38" s="3"/>
      <c r="C38" s="3"/>
      <c r="D38" s="3"/>
      <c r="E38" s="3"/>
      <c r="F38" s="3"/>
      <c r="G38" s="3"/>
      <c r="H38" s="3"/>
      <c r="I38" s="46"/>
    </row>
    <row r="39" spans="1:9" ht="23.45" customHeight="1" x14ac:dyDescent="0.3">
      <c r="A39" s="3"/>
      <c r="B39" s="3"/>
      <c r="C39" s="3"/>
      <c r="D39" s="3"/>
      <c r="E39" s="3"/>
      <c r="F39" s="3"/>
      <c r="G39" s="3"/>
      <c r="H39" s="3"/>
      <c r="I39" s="46"/>
    </row>
    <row r="40" spans="1:9" ht="23.45" customHeight="1" x14ac:dyDescent="0.35">
      <c r="A40" s="3"/>
      <c r="B40" s="35"/>
      <c r="C40" s="3"/>
      <c r="D40" s="3"/>
      <c r="E40" s="3"/>
      <c r="F40" s="3"/>
      <c r="G40" s="3"/>
      <c r="H40" s="3"/>
      <c r="I40" s="46"/>
    </row>
    <row r="41" spans="1:9" ht="23.45" customHeight="1" x14ac:dyDescent="0.3">
      <c r="A41" s="3"/>
      <c r="B41" s="3"/>
      <c r="C41" s="3"/>
      <c r="D41" s="3"/>
      <c r="E41" s="3"/>
      <c r="F41" s="3"/>
      <c r="G41" s="3"/>
      <c r="H41" s="3"/>
      <c r="I41" s="46"/>
    </row>
    <row r="42" spans="1:9" ht="23.45" customHeight="1" x14ac:dyDescent="0.3">
      <c r="A42" s="3"/>
      <c r="B42" s="3"/>
      <c r="C42" s="3"/>
      <c r="D42" s="3"/>
      <c r="E42" s="3"/>
      <c r="F42" s="3"/>
      <c r="G42" s="3"/>
      <c r="H42" s="3"/>
      <c r="I42" s="46"/>
    </row>
    <row r="43" spans="1:9" ht="23.45" customHeight="1" x14ac:dyDescent="0.3">
      <c r="A43" s="3"/>
      <c r="B43" s="3"/>
      <c r="C43" s="3"/>
      <c r="D43" s="3"/>
      <c r="E43" s="3"/>
      <c r="F43" s="3"/>
      <c r="G43" s="3"/>
      <c r="H43" s="3"/>
      <c r="I43" s="46"/>
    </row>
    <row r="44" spans="1:9" ht="24" customHeight="1" x14ac:dyDescent="0.3">
      <c r="I44" s="5"/>
    </row>
    <row r="45" spans="1:9" ht="24" customHeight="1" x14ac:dyDescent="0.3">
      <c r="I45" s="5"/>
    </row>
    <row r="46" spans="1:9" ht="24" customHeight="1" x14ac:dyDescent="0.3">
      <c r="I46" s="5"/>
    </row>
  </sheetData>
  <mergeCells count="30">
    <mergeCell ref="I1:I22"/>
    <mergeCell ref="E9:E10"/>
    <mergeCell ref="D13:D14"/>
    <mergeCell ref="A2:H2"/>
    <mergeCell ref="B9:B10"/>
    <mergeCell ref="A4:H4"/>
    <mergeCell ref="E11:E12"/>
    <mergeCell ref="A5:H5"/>
    <mergeCell ref="B1:H1"/>
    <mergeCell ref="A3:H3"/>
    <mergeCell ref="C11:C12"/>
    <mergeCell ref="G11:G12"/>
    <mergeCell ref="B8:D8"/>
    <mergeCell ref="H9:H10"/>
    <mergeCell ref="B11:B12"/>
    <mergeCell ref="A6:H6"/>
    <mergeCell ref="F9:F10"/>
    <mergeCell ref="G9:G10"/>
    <mergeCell ref="D11:D12"/>
    <mergeCell ref="A7:H7"/>
    <mergeCell ref="D9:D10"/>
    <mergeCell ref="C9:C10"/>
    <mergeCell ref="C13:C14"/>
    <mergeCell ref="H13:H14"/>
    <mergeCell ref="F11:F12"/>
    <mergeCell ref="H11:H12"/>
    <mergeCell ref="B13:B14"/>
    <mergeCell ref="G13:G14"/>
    <mergeCell ref="E13:E14"/>
    <mergeCell ref="F13:F14"/>
  </mergeCells>
  <pageMargins left="0.59055118110236227" right="0.39370078740157483" top="0.98425196850393704" bottom="0.39370078740157483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A49" zoomScale="180" zoomScaleNormal="180" workbookViewId="0">
      <selection activeCell="A38" sqref="A38"/>
    </sheetView>
  </sheetViews>
  <sheetFormatPr defaultColWidth="9" defaultRowHeight="24" customHeight="1" x14ac:dyDescent="0.3"/>
  <cols>
    <col min="1" max="1" width="2.140625" style="5" customWidth="1"/>
    <col min="2" max="2" width="6.85546875" style="5" customWidth="1"/>
    <col min="3" max="3" width="45.85546875" style="5" customWidth="1"/>
    <col min="4" max="4" width="13.42578125" style="5" customWidth="1"/>
    <col min="5" max="5" width="16.85546875" style="5" customWidth="1"/>
    <col min="6" max="6" width="4.5703125" style="5" bestFit="1" customWidth="1"/>
    <col min="7" max="256" width="9" style="5" customWidth="1"/>
    <col min="257" max="16384" width="9" style="6"/>
  </cols>
  <sheetData>
    <row r="1" spans="1:256" ht="23.45" customHeight="1" x14ac:dyDescent="0.35">
      <c r="A1" s="89" t="s">
        <v>179</v>
      </c>
      <c r="B1" s="96"/>
      <c r="C1" s="96"/>
      <c r="D1" s="96"/>
      <c r="E1" s="96"/>
      <c r="F1" s="96"/>
    </row>
    <row r="2" spans="1:256" s="56" customFormat="1" ht="29.45" customHeight="1" x14ac:dyDescent="0.35">
      <c r="A2" s="90" t="s">
        <v>159</v>
      </c>
      <c r="B2" s="90"/>
      <c r="C2" s="90"/>
      <c r="D2" s="90"/>
      <c r="E2" s="90"/>
      <c r="F2" s="6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ht="29.45" customHeight="1" x14ac:dyDescent="0.4">
      <c r="A3" s="90" t="s">
        <v>134</v>
      </c>
      <c r="B3" s="90"/>
      <c r="C3" s="90"/>
      <c r="D3" s="90"/>
      <c r="E3" s="90"/>
      <c r="F3" s="65"/>
    </row>
    <row r="4" spans="1:256" ht="26.45" customHeight="1" x14ac:dyDescent="0.35">
      <c r="A4" s="90" t="s">
        <v>87</v>
      </c>
      <c r="B4" s="90"/>
      <c r="C4" s="90"/>
      <c r="D4" s="90"/>
      <c r="E4" s="90"/>
      <c r="F4" s="65"/>
    </row>
    <row r="5" spans="1:256" ht="26.45" customHeight="1" x14ac:dyDescent="0.35">
      <c r="A5" s="90" t="s">
        <v>105</v>
      </c>
      <c r="B5" s="90"/>
      <c r="C5" s="90"/>
      <c r="D5" s="90"/>
      <c r="E5" s="90"/>
      <c r="F5" s="65"/>
    </row>
    <row r="6" spans="1:256" ht="26.45" customHeight="1" x14ac:dyDescent="0.35">
      <c r="A6" s="90" t="s">
        <v>106</v>
      </c>
      <c r="B6" s="90"/>
      <c r="C6" s="90"/>
      <c r="D6" s="90"/>
      <c r="E6" s="90"/>
      <c r="F6" s="65"/>
    </row>
    <row r="7" spans="1:256" ht="26.45" customHeight="1" x14ac:dyDescent="0.35">
      <c r="A7" s="90" t="s">
        <v>107</v>
      </c>
      <c r="B7" s="90"/>
      <c r="C7" s="90"/>
      <c r="D7" s="90"/>
      <c r="E7" s="90"/>
      <c r="F7" s="65"/>
    </row>
    <row r="8" spans="1:256" ht="20.100000000000001" customHeight="1" x14ac:dyDescent="0.3">
      <c r="A8" s="3"/>
      <c r="B8" s="3"/>
      <c r="C8" s="3"/>
      <c r="D8" s="3"/>
      <c r="E8" s="3"/>
      <c r="F8" s="3"/>
    </row>
    <row r="9" spans="1:256" s="34" customFormat="1" ht="23.45" customHeight="1" x14ac:dyDescent="0.35">
      <c r="A9" s="16"/>
      <c r="B9" s="47" t="s">
        <v>104</v>
      </c>
      <c r="C9" s="16"/>
      <c r="D9" s="16"/>
      <c r="E9" s="16"/>
      <c r="F9" s="16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s="34" customFormat="1" ht="22.5" customHeight="1" x14ac:dyDescent="0.35">
      <c r="A10" s="16"/>
      <c r="B10" s="16"/>
      <c r="C10" s="15" t="s">
        <v>108</v>
      </c>
      <c r="D10" s="16"/>
      <c r="E10" s="16"/>
      <c r="F10" s="16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34" customFormat="1" ht="23.45" customHeight="1" x14ac:dyDescent="0.35">
      <c r="A11" s="16"/>
      <c r="B11" s="16"/>
      <c r="C11" s="15" t="s">
        <v>109</v>
      </c>
      <c r="D11" s="16"/>
      <c r="E11" s="16"/>
      <c r="F11" s="16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34" customFormat="1" ht="23.45" customHeight="1" x14ac:dyDescent="0.35">
      <c r="A12" s="16"/>
      <c r="B12" s="16"/>
      <c r="C12" s="15" t="s">
        <v>110</v>
      </c>
      <c r="D12" s="16"/>
      <c r="E12" s="16"/>
      <c r="F12" s="1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s="34" customFormat="1" ht="20.100000000000001" customHeight="1" x14ac:dyDescent="0.35">
      <c r="A13" s="16"/>
      <c r="B13" s="16"/>
      <c r="C13" s="16"/>
      <c r="D13" s="16"/>
      <c r="E13" s="16"/>
      <c r="F13" s="16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s="34" customFormat="1" ht="23.45" customHeight="1" x14ac:dyDescent="0.35">
      <c r="A14" s="16"/>
      <c r="B14" s="47" t="s">
        <v>111</v>
      </c>
      <c r="C14" s="16"/>
      <c r="D14" s="16"/>
      <c r="E14" s="16"/>
      <c r="F14" s="1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s="34" customFormat="1" ht="23.45" customHeight="1" x14ac:dyDescent="0.35">
      <c r="A15" s="16"/>
      <c r="B15" s="16"/>
      <c r="C15" s="15" t="s">
        <v>112</v>
      </c>
      <c r="D15" s="16"/>
      <c r="E15" s="16"/>
      <c r="F15" s="1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3.45" customHeight="1" x14ac:dyDescent="0.35">
      <c r="A16" s="16"/>
      <c r="B16" s="16"/>
      <c r="C16" s="15" t="s">
        <v>113</v>
      </c>
      <c r="D16" s="16"/>
      <c r="E16" s="16"/>
      <c r="F16" s="1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3.45" customHeight="1" x14ac:dyDescent="0.35">
      <c r="A17" s="16"/>
      <c r="B17" s="16"/>
      <c r="C17" s="15" t="s">
        <v>114</v>
      </c>
      <c r="D17" s="16"/>
      <c r="E17" s="16"/>
      <c r="F17" s="1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23.45" customHeight="1" x14ac:dyDescent="0.35">
      <c r="A18" s="16"/>
      <c r="B18" s="16"/>
      <c r="C18" s="15" t="s">
        <v>115</v>
      </c>
      <c r="D18" s="16"/>
      <c r="E18" s="16"/>
      <c r="F18" s="16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34" customFormat="1" ht="23.45" customHeight="1" x14ac:dyDescent="0.35">
      <c r="A19" s="16"/>
      <c r="B19" s="16"/>
      <c r="C19" s="15" t="s">
        <v>116</v>
      </c>
      <c r="D19" s="16"/>
      <c r="E19" s="16"/>
      <c r="F19" s="16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s="34" customFormat="1" ht="20.100000000000001" customHeight="1" x14ac:dyDescent="0.35">
      <c r="A20" s="16"/>
      <c r="B20" s="16"/>
      <c r="C20" s="16"/>
      <c r="D20" s="16"/>
      <c r="E20" s="16"/>
      <c r="F20" s="16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34" customFormat="1" ht="23.45" customHeight="1" x14ac:dyDescent="0.35">
      <c r="A21" s="16"/>
      <c r="B21" s="47" t="s">
        <v>117</v>
      </c>
      <c r="C21" s="16"/>
      <c r="D21" s="16"/>
      <c r="E21" s="16"/>
      <c r="F21" s="16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s="34" customFormat="1" ht="29.45" customHeight="1" x14ac:dyDescent="0.35">
      <c r="A22" s="16"/>
      <c r="B22" s="16"/>
      <c r="C22" s="15" t="s">
        <v>118</v>
      </c>
      <c r="D22" s="15" t="s">
        <v>119</v>
      </c>
      <c r="E22" s="68">
        <v>2834400</v>
      </c>
      <c r="F22" s="48" t="s">
        <v>5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34" customFormat="1" ht="20.100000000000001" customHeight="1" x14ac:dyDescent="0.35">
      <c r="A23" s="16"/>
      <c r="B23" s="16"/>
      <c r="C23" s="16"/>
      <c r="D23" s="16"/>
      <c r="E23" s="16"/>
      <c r="F23" s="16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 s="34" customFormat="1" ht="20.100000000000001" customHeight="1" x14ac:dyDescent="0.35">
      <c r="A24" s="16"/>
      <c r="B24" s="16"/>
      <c r="C24" s="16"/>
      <c r="D24" s="16"/>
      <c r="E24" s="16"/>
      <c r="F24" s="1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s="34" customFormat="1" ht="20.100000000000001" customHeight="1" x14ac:dyDescent="0.35">
      <c r="A25" s="16"/>
      <c r="B25" s="16"/>
      <c r="C25" s="16"/>
      <c r="D25" s="16"/>
      <c r="E25" s="16"/>
      <c r="F25" s="16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 s="34" customFormat="1" ht="20.100000000000001" customHeight="1" x14ac:dyDescent="0.35">
      <c r="A26" s="16"/>
      <c r="B26" s="16"/>
      <c r="C26" s="16"/>
      <c r="D26" s="16"/>
      <c r="E26" s="16"/>
      <c r="F26" s="16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 s="34" customFormat="1" ht="20.100000000000001" customHeight="1" x14ac:dyDescent="0.35">
      <c r="A27" s="16"/>
      <c r="B27" s="16"/>
      <c r="C27" s="16"/>
      <c r="D27" s="16"/>
      <c r="E27" s="16"/>
      <c r="F27" s="1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 s="34" customFormat="1" ht="20.100000000000001" customHeight="1" x14ac:dyDescent="0.35">
      <c r="A28" s="16"/>
      <c r="B28" s="16"/>
      <c r="C28" s="16"/>
      <c r="D28" s="16"/>
      <c r="E28" s="16"/>
      <c r="F28" s="16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 ht="20.100000000000001" customHeight="1" x14ac:dyDescent="0.3">
      <c r="A29" s="3"/>
      <c r="B29" s="3"/>
      <c r="C29" s="3"/>
      <c r="D29" s="3"/>
      <c r="E29" s="3"/>
      <c r="F29" s="3"/>
    </row>
    <row r="30" spans="1:256" ht="20.100000000000001" customHeight="1" x14ac:dyDescent="0.3">
      <c r="A30" s="3"/>
      <c r="B30" s="3"/>
      <c r="C30" s="3"/>
      <c r="D30" s="3"/>
      <c r="E30" s="3"/>
      <c r="F30" s="3"/>
    </row>
    <row r="31" spans="1:256" ht="20.100000000000001" customHeight="1" x14ac:dyDescent="0.3">
      <c r="A31" s="3"/>
      <c r="B31" s="3"/>
      <c r="C31" s="3"/>
      <c r="D31" s="3"/>
      <c r="E31" s="3"/>
      <c r="F31" s="3"/>
    </row>
    <row r="32" spans="1:256" ht="20.100000000000001" customHeight="1" x14ac:dyDescent="0.3">
      <c r="A32" s="3"/>
      <c r="B32" s="3"/>
      <c r="C32" s="3"/>
      <c r="D32" s="3"/>
      <c r="E32" s="3"/>
      <c r="F32" s="3"/>
    </row>
    <row r="33" spans="1:256" ht="20.100000000000001" customHeight="1" x14ac:dyDescent="0.3">
      <c r="A33" s="3"/>
      <c r="B33" s="3"/>
      <c r="C33" s="3"/>
      <c r="D33" s="3"/>
      <c r="E33" s="3"/>
      <c r="F33" s="3"/>
    </row>
    <row r="34" spans="1:256" ht="20.100000000000001" customHeight="1" x14ac:dyDescent="0.3">
      <c r="A34" s="3"/>
      <c r="B34" s="3"/>
      <c r="C34" s="3"/>
      <c r="D34" s="3"/>
      <c r="E34" s="3"/>
      <c r="F34" s="3"/>
    </row>
    <row r="35" spans="1:256" ht="20.100000000000001" customHeight="1" x14ac:dyDescent="0.3">
      <c r="A35" s="3"/>
      <c r="B35" s="3"/>
      <c r="C35" s="3"/>
      <c r="D35" s="3"/>
      <c r="E35" s="3"/>
      <c r="F35" s="3"/>
    </row>
    <row r="36" spans="1:256" ht="20.100000000000001" customHeight="1" x14ac:dyDescent="0.3">
      <c r="A36" s="3"/>
      <c r="B36" s="3"/>
      <c r="C36" s="3"/>
      <c r="D36" s="3"/>
      <c r="E36" s="3"/>
      <c r="F36" s="3"/>
    </row>
    <row r="37" spans="1:256" ht="23.45" customHeight="1" x14ac:dyDescent="0.35">
      <c r="A37" s="89" t="s">
        <v>181</v>
      </c>
      <c r="B37" s="96"/>
      <c r="C37" s="96"/>
      <c r="D37" s="96"/>
      <c r="E37" s="96"/>
      <c r="F37" s="96"/>
    </row>
    <row r="38" spans="1:256" ht="29.45" customHeight="1" x14ac:dyDescent="0.4">
      <c r="A38" s="3"/>
      <c r="B38" s="66" t="s">
        <v>159</v>
      </c>
      <c r="C38" s="67"/>
      <c r="D38" s="67"/>
      <c r="E38" s="67"/>
      <c r="F38" s="67"/>
    </row>
    <row r="39" spans="1:256" ht="29.45" customHeight="1" x14ac:dyDescent="0.4">
      <c r="A39" s="90" t="s">
        <v>134</v>
      </c>
      <c r="B39" s="90"/>
      <c r="C39" s="90"/>
      <c r="D39" s="90"/>
      <c r="E39" s="90"/>
      <c r="F39" s="90"/>
    </row>
    <row r="40" spans="1:256" ht="26.45" customHeight="1" x14ac:dyDescent="0.35">
      <c r="A40" s="90" t="s">
        <v>87</v>
      </c>
      <c r="B40" s="90"/>
      <c r="C40" s="90"/>
      <c r="D40" s="90"/>
      <c r="E40" s="90"/>
      <c r="F40" s="90"/>
    </row>
    <row r="41" spans="1:256" ht="26.45" customHeight="1" x14ac:dyDescent="0.35">
      <c r="A41" s="90" t="s">
        <v>105</v>
      </c>
      <c r="B41" s="90"/>
      <c r="C41" s="90"/>
      <c r="D41" s="90"/>
      <c r="E41" s="90"/>
      <c r="F41" s="90"/>
    </row>
    <row r="42" spans="1:256" ht="26.45" customHeight="1" x14ac:dyDescent="0.35">
      <c r="A42" s="90" t="s">
        <v>120</v>
      </c>
      <c r="B42" s="90"/>
      <c r="C42" s="90"/>
      <c r="D42" s="90"/>
      <c r="E42" s="90"/>
      <c r="F42" s="90"/>
    </row>
    <row r="43" spans="1:256" ht="26.45" customHeight="1" x14ac:dyDescent="0.35">
      <c r="A43" s="90" t="s">
        <v>121</v>
      </c>
      <c r="B43" s="90"/>
      <c r="C43" s="90"/>
      <c r="D43" s="90"/>
      <c r="E43" s="90"/>
      <c r="F43" s="90"/>
    </row>
    <row r="44" spans="1:256" ht="20.100000000000001" customHeight="1" x14ac:dyDescent="0.3">
      <c r="A44" s="3"/>
      <c r="B44" s="3"/>
      <c r="C44" s="3"/>
      <c r="D44" s="3"/>
      <c r="E44" s="3"/>
      <c r="F44" s="3"/>
    </row>
    <row r="45" spans="1:256" s="34" customFormat="1" ht="23.45" customHeight="1" x14ac:dyDescent="0.35">
      <c r="A45" s="16"/>
      <c r="B45" s="47" t="s">
        <v>104</v>
      </c>
      <c r="C45" s="16"/>
      <c r="D45" s="16"/>
      <c r="E45" s="16"/>
      <c r="F45" s="1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34" customFormat="1" ht="23.45" customHeight="1" x14ac:dyDescent="0.35">
      <c r="A46" s="16"/>
      <c r="B46" s="16"/>
      <c r="C46" s="15" t="s">
        <v>122</v>
      </c>
      <c r="D46" s="16"/>
      <c r="E46" s="16"/>
      <c r="F46" s="1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s="34" customFormat="1" ht="23.45" customHeight="1" x14ac:dyDescent="0.35">
      <c r="A47" s="16"/>
      <c r="B47" s="16"/>
      <c r="C47" s="15" t="s">
        <v>123</v>
      </c>
      <c r="D47" s="16"/>
      <c r="E47" s="16"/>
      <c r="F47" s="1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s="34" customFormat="1" ht="20.100000000000001" customHeight="1" x14ac:dyDescent="0.35">
      <c r="A48" s="16"/>
      <c r="B48" s="16"/>
      <c r="C48" s="16"/>
      <c r="D48" s="16"/>
      <c r="E48" s="16"/>
      <c r="F48" s="1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34" customFormat="1" ht="23.45" customHeight="1" x14ac:dyDescent="0.35">
      <c r="A49" s="16"/>
      <c r="B49" s="47" t="s">
        <v>111</v>
      </c>
      <c r="C49" s="16"/>
      <c r="D49" s="16"/>
      <c r="E49" s="16"/>
      <c r="F49" s="1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s="34" customFormat="1" ht="23.45" customHeight="1" x14ac:dyDescent="0.35">
      <c r="A50" s="16"/>
      <c r="B50" s="16"/>
      <c r="C50" s="15" t="s">
        <v>124</v>
      </c>
      <c r="D50" s="16"/>
      <c r="E50" s="16"/>
      <c r="F50" s="1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s="34" customFormat="1" ht="23.45" customHeight="1" x14ac:dyDescent="0.35">
      <c r="A51" s="16"/>
      <c r="B51" s="16"/>
      <c r="C51" s="15" t="s">
        <v>125</v>
      </c>
      <c r="D51" s="16"/>
      <c r="E51" s="16"/>
      <c r="F51" s="1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 s="34" customFormat="1" ht="23.45" customHeight="1" x14ac:dyDescent="0.35">
      <c r="A52" s="16"/>
      <c r="B52" s="16"/>
      <c r="C52" s="15" t="s">
        <v>126</v>
      </c>
      <c r="D52" s="16"/>
      <c r="E52" s="16"/>
      <c r="F52" s="1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s="34" customFormat="1" ht="23.45" customHeight="1" x14ac:dyDescent="0.35">
      <c r="A53" s="16"/>
      <c r="B53" s="16"/>
      <c r="C53" s="15" t="s">
        <v>127</v>
      </c>
      <c r="D53" s="16"/>
      <c r="E53" s="16"/>
      <c r="F53" s="1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pans="1:256" s="34" customFormat="1" ht="20.100000000000001" customHeight="1" x14ac:dyDescent="0.35">
      <c r="A54" s="16"/>
      <c r="B54" s="16"/>
      <c r="C54" s="16"/>
      <c r="D54" s="16"/>
      <c r="E54" s="16"/>
      <c r="F54" s="1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34" customFormat="1" ht="23.45" customHeight="1" x14ac:dyDescent="0.35">
      <c r="A55" s="16"/>
      <c r="B55" s="47" t="s">
        <v>117</v>
      </c>
      <c r="C55" s="16"/>
      <c r="D55" s="16"/>
      <c r="E55" s="16"/>
      <c r="F55" s="16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pans="1:256" s="34" customFormat="1" ht="29.45" customHeight="1" x14ac:dyDescent="0.35">
      <c r="A56" s="16"/>
      <c r="B56" s="16"/>
      <c r="C56" s="15" t="s">
        <v>118</v>
      </c>
      <c r="D56" s="15" t="s">
        <v>119</v>
      </c>
      <c r="E56" s="68">
        <v>884500</v>
      </c>
      <c r="F56" s="48" t="s">
        <v>5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s="34" customFormat="1" ht="24" customHeight="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 s="34" customFormat="1" ht="24" customHeight="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 s="34" customFormat="1" ht="24" customHeigh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s="34" customFormat="1" ht="24" customHeigh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s="34" customFormat="1" ht="24" customHeight="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pans="1:256" s="34" customFormat="1" ht="24" customHeight="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s="34" customFormat="1" ht="24" customHeight="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 s="34" customFormat="1" ht="24" customHeight="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s="34" customFormat="1" ht="24" customHeight="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</sheetData>
  <mergeCells count="13">
    <mergeCell ref="A1:F1"/>
    <mergeCell ref="A37:F37"/>
    <mergeCell ref="A2:E2"/>
    <mergeCell ref="A3:E3"/>
    <mergeCell ref="A40:F40"/>
    <mergeCell ref="A41:F41"/>
    <mergeCell ref="A42:F42"/>
    <mergeCell ref="A43:F43"/>
    <mergeCell ref="A4:E4"/>
    <mergeCell ref="A5:E5"/>
    <mergeCell ref="A6:E6"/>
    <mergeCell ref="A7:E7"/>
    <mergeCell ref="A39:F39"/>
  </mergeCells>
  <pageMargins left="0.98425196850393704" right="0.47244094488188981" top="0.47244094488188981" bottom="0.39370078740157483" header="0.7086614173228347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ประมาณการรายรับ</vt:lpstr>
      <vt:lpstr>ประมาณการรายจ่าย</vt:lpstr>
      <vt:lpstr>ตางรางงบกลาง</vt:lpstr>
      <vt:lpstr>ตารางการพาณิชย์</vt:lpstr>
      <vt:lpstr>วัตถุประสงค์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2019-08-29T07:15:44Z</cp:lastPrinted>
  <dcterms:created xsi:type="dcterms:W3CDTF">2019-06-11T08:12:38Z</dcterms:created>
  <dcterms:modified xsi:type="dcterms:W3CDTF">2019-08-29T07:15:50Z</dcterms:modified>
</cp:coreProperties>
</file>