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1"/>
  </bookViews>
  <sheets>
    <sheet name="รายรับ" sheetId="1" r:id="rId1"/>
    <sheet name="รายจ่าย" sheetId="2" r:id="rId2"/>
    <sheet name="บัญชี" sheetId="3" r:id="rId3"/>
    <sheet name="วัตถุประสงค์" sheetId="4" r:id="rId4"/>
    <sheet name="ตาราง" sheetId="5" r:id="rId5"/>
  </sheets>
  <definedNames/>
  <calcPr fullCalcOnLoad="1"/>
</workbook>
</file>

<file path=xl/sharedStrings.xml><?xml version="1.0" encoding="utf-8"?>
<sst xmlns="http://schemas.openxmlformats.org/spreadsheetml/2006/main" count="723" uniqueCount="326">
  <si>
    <t>ประมาณการรายรับ</t>
  </si>
  <si>
    <t>รวมทั้งสิ้น</t>
  </si>
  <si>
    <t>บาท</t>
  </si>
  <si>
    <t>1.1 ดอกเบี้ยรับจำนำ</t>
  </si>
  <si>
    <t>1.2 ดอกเบี้ยเงินฝากธนาคาร</t>
  </si>
  <si>
    <t>1.3 กำไรจำหน่ายทรัพย์หลุด</t>
  </si>
  <si>
    <t>ค่าจ้างประจำ</t>
  </si>
  <si>
    <t xml:space="preserve"> - ค่าจ้างลูกจ้างประจำ</t>
  </si>
  <si>
    <t xml:space="preserve"> - ค่าอาหาร</t>
  </si>
  <si>
    <t xml:space="preserve"> - ค่าสมนาคุณ</t>
  </si>
  <si>
    <t xml:space="preserve"> - ค่าพาหนะเหมาจ่าย</t>
  </si>
  <si>
    <t xml:space="preserve"> - เงินช่วยเหลือการศึกษาบุตร</t>
  </si>
  <si>
    <t xml:space="preserve"> - เงินช่วยเหลือค่ารักษาพยาบาล</t>
  </si>
  <si>
    <t xml:space="preserve"> - เงินสมทบเงินสะสม</t>
  </si>
  <si>
    <t xml:space="preserve"> - ค่าจ้างเหมาบริการ</t>
  </si>
  <si>
    <t xml:space="preserve"> - ค่าบำรุงรักษาหรือซ่อมแซมครุภัณฑ์</t>
  </si>
  <si>
    <t xml:space="preserve"> - ค่าบำรุงรักษาหรือซ่อมแซมทรัพย์สินอื่น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</si>
  <si>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</si>
  <si>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</si>
  <si>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ค่าวัสดุไฟฟ้าและวิทยุ</t>
  </si>
  <si>
    <t xml:space="preserve"> - ค่าไฟฟ้า</t>
  </si>
  <si>
    <t xml:space="preserve"> - ค่าน้ำประปา</t>
  </si>
  <si>
    <t xml:space="preserve"> - ค่าใช้จ่ายฝ่ายอำนวยการ</t>
  </si>
  <si>
    <t>เทศบาลนครนครสวรรค์</t>
  </si>
  <si>
    <t>จ่ายจริง</t>
  </si>
  <si>
    <t>งบประมาณ</t>
  </si>
  <si>
    <t>รหัส</t>
  </si>
  <si>
    <t xml:space="preserve"> +</t>
  </si>
  <si>
    <t>เพิ่ม</t>
  </si>
  <si>
    <t>บัญชี</t>
  </si>
  <si>
    <t xml:space="preserve"> -</t>
  </si>
  <si>
    <t>ลด</t>
  </si>
  <si>
    <t>รวม</t>
  </si>
  <si>
    <t xml:space="preserve">   ดอกเบี้ยรับจำนำ</t>
  </si>
  <si>
    <t xml:space="preserve">   ดอกเบี้ยเงินฝากธนาคาร</t>
  </si>
  <si>
    <t xml:space="preserve">   กำไรจำหน่ายทรัพย์หลุด</t>
  </si>
  <si>
    <t>รวมรายรับทั้งสิ้น</t>
  </si>
  <si>
    <t xml:space="preserve">          แผนงานการพาณิชย์</t>
  </si>
  <si>
    <t xml:space="preserve">   งบประมาณรายจ่ายประจำ</t>
  </si>
  <si>
    <t>รวมรายจ่ายประจำ</t>
  </si>
  <si>
    <t xml:space="preserve">      แผนงานการพาณิชย์</t>
  </si>
  <si>
    <t>งบประมาณรายจ่ายเพื่อการลงทุน</t>
  </si>
  <si>
    <t xml:space="preserve">      แผนงานงบกลาง</t>
  </si>
  <si>
    <t xml:space="preserve">             งานงบกลาง</t>
  </si>
  <si>
    <t>รวมรายจ่ายงบกลาง</t>
  </si>
  <si>
    <t>รายการ</t>
  </si>
  <si>
    <t xml:space="preserve">     เงินสำรองจ่าย</t>
  </si>
  <si>
    <t>รวมรายจ่ายเพื่อการลงทุน</t>
  </si>
  <si>
    <t>รวมรายจ่ายทั้งสิ้น</t>
  </si>
  <si>
    <t>รายได้สูงกว่ารายจ่าย</t>
  </si>
  <si>
    <t xml:space="preserve">     1. แผนงานงบกลาง</t>
  </si>
  <si>
    <t xml:space="preserve">     2. แผนงานการพาณิชย์</t>
  </si>
  <si>
    <t>แผนงานการพาณิชย์</t>
  </si>
  <si>
    <t>วัตถุประสงค์</t>
  </si>
  <si>
    <t>3. เพื่อประโยชน์ในการควบคุมการรับซื้อของโจร</t>
  </si>
  <si>
    <t>งานที่ทำ</t>
  </si>
  <si>
    <t>1. ให้บริการประชาชนโดยการรับจำนำสิ่งของทรัพย์สิน</t>
  </si>
  <si>
    <t>2. ให้บริการจำหน่ายทรัพย์หลุด</t>
  </si>
  <si>
    <t>3. กำกับดูแลการรับเงิน เบิกจ่ายเงิน เก็บรักษาเงิน รักษาทรัพย์รับจำนำ</t>
  </si>
  <si>
    <t>4. จัดทำบัญชี</t>
  </si>
  <si>
    <t>หน่วยงานที่รับผิดชอบ</t>
  </si>
  <si>
    <t>รายจ่ายตามแผนงาน</t>
  </si>
  <si>
    <t>แผนงานงบกลาง</t>
  </si>
  <si>
    <t>2. เพิ่มประสิทธิภาพการชำระหนี้เงินยืม และค่าธรรมเนียมดอกเบี้ยธนาคาร</t>
  </si>
  <si>
    <t>2. บริหารการใช้เงินสำรองจ่าย</t>
  </si>
  <si>
    <t>3. พิจารณาช่วยเหลืองบทั่วไป</t>
  </si>
  <si>
    <t>รายจ่ายจำแนกตามแผนงาน</t>
  </si>
  <si>
    <t>จ่ายจากรายได้</t>
  </si>
  <si>
    <t>แผนงาน/งาน/โครงการ</t>
  </si>
  <si>
    <t>ค่าตอบแทน</t>
  </si>
  <si>
    <t>รายจ่ายอื่น</t>
  </si>
  <si>
    <t>หมายเหตุ</t>
  </si>
  <si>
    <t>ค่าธรรมเนียม</t>
  </si>
  <si>
    <t>เงินสำรอง</t>
  </si>
  <si>
    <t>ดอกเบี้ยธนาคาร</t>
  </si>
  <si>
    <t>จ่าย</t>
  </si>
  <si>
    <t>1. เพิ่มประสิทธิผลการบริหาร การชำระหนี้เงินกู้กองทุนต่าง ๆ และเงินสำรองจ่าย</t>
  </si>
  <si>
    <t>ค่าธรรมเนียมดอกเบี้ยธนาคาร</t>
  </si>
  <si>
    <t>เงินสำรองจ่าย</t>
  </si>
  <si>
    <t>รับจริง</t>
  </si>
  <si>
    <t xml:space="preserve"> - ค่าบำรุงรักษาหรือซ่อมแซมทรัพย์สินอื่น </t>
  </si>
  <si>
    <t>รวมงบประมาณรายจ่ายเพื่อการลงทุน</t>
  </si>
  <si>
    <t>1. กำกับดูแลการชำระหนี้เงินกู้ ดอกเบี้ย ให้เป็นไปตามสัญญากำหนดไว้</t>
  </si>
  <si>
    <t>งานงบกลาง</t>
  </si>
  <si>
    <t xml:space="preserve">       งานงบกลาง</t>
  </si>
  <si>
    <t xml:space="preserve"> - ค่าภาษีโรงเรือนและที่ดิน</t>
  </si>
  <si>
    <t>ค่าชำระดอกเบี้ยเงินกู้ ก.บ.ท.</t>
  </si>
  <si>
    <t xml:space="preserve">  - เงินสำรองจ่าย</t>
  </si>
  <si>
    <t xml:space="preserve">      ค่าชำระดอกเบี้ย</t>
  </si>
  <si>
    <t>-</t>
  </si>
  <si>
    <t xml:space="preserve"> - ค่าเบี้ยประกันอัคคีภัย</t>
  </si>
  <si>
    <t>ค่าชำระดอกเบี้ย</t>
  </si>
  <si>
    <t>เงินกู้ ก.บ.ท.</t>
  </si>
  <si>
    <t xml:space="preserve">  รายได้เบ็ดเตล็ด</t>
  </si>
  <si>
    <t xml:space="preserve"> - ค่าวัสดุก่อสร้าง</t>
  </si>
  <si>
    <t xml:space="preserve"> -ค่าบริการทางด้านโทรคมนาคม</t>
  </si>
  <si>
    <t xml:space="preserve"> - ค่าวัสดุคอมพิวเตอร์</t>
  </si>
  <si>
    <t xml:space="preserve"> - ค่าบริการทางด้านโทรคมนาคม</t>
  </si>
  <si>
    <t>เงินกำไรสุทธิ</t>
  </si>
  <si>
    <t>รายจ่ายประจำ</t>
  </si>
  <si>
    <t>รวมรายจ่ายจากกำไรสุทธิ</t>
  </si>
  <si>
    <t xml:space="preserve">            ก. จ่ายจากรายได้</t>
  </si>
  <si>
    <t>จ่ายจากกำไรสุทธิ</t>
  </si>
  <si>
    <t xml:space="preserve">รายจ่ายอื่น </t>
  </si>
  <si>
    <t xml:space="preserve">     ค่าธรรมเนียมดอกเบี้ยธนาคาร</t>
  </si>
  <si>
    <t xml:space="preserve">  - ค่าธรรมเนียมดอกเบี้ยธนาคาร</t>
  </si>
  <si>
    <t>4. เพื่อเพิ่มประสิทธิภาพในการบริหารงานบุคคลและการบริหารกิจการสถานธนานุบาลให้มีประสิทธิผล</t>
  </si>
  <si>
    <t xml:space="preserve"> - เงินเพิ่มการครองชีพชั่วคราวพนักงานสถานธนานุบาล</t>
  </si>
  <si>
    <t>เงินจ่ายจากกำไรสุทธิ</t>
  </si>
  <si>
    <t>1. เพื่อช่วยเหลือประชาชนที่ยากจนขัดสนเงินทอง เพื่อบรรเทาความเดือดร้อนและแก้ไขเหตุการณ์</t>
  </si>
  <si>
    <t xml:space="preserve"> - เงินเพิ่มการครองชีพชั่วคราวของ</t>
  </si>
  <si>
    <t xml:space="preserve">  พนักงานสถานธนานุบาล</t>
  </si>
  <si>
    <t>เงินกู้ ก.ส.ท.</t>
  </si>
  <si>
    <t xml:space="preserve">     ค่าชำระดอกเบี้ยเงินกู้ ก.ส.ท.</t>
  </si>
  <si>
    <t xml:space="preserve">  - ค่าชำระดอกเบี้ยเงินกู้ ก.ส.ท.</t>
  </si>
  <si>
    <t>ค่าชำระดอกเบี้ยเงินกู้ ก.ส.ท.</t>
  </si>
  <si>
    <t xml:space="preserve"> - ค่าเช่าบ้าน</t>
  </si>
  <si>
    <t>โดยคำนวณจากการจำหน่ายทรัพย์หลุดในปีที่ผ่านมาเป็นเกณฑ์</t>
  </si>
  <si>
    <t>2. เพื่อประโยชน์ในการควบคุมตรวจสอบทรัพย์สิน ที่ได้มาโดยการกระทำความผิดและสามารถติดตาม</t>
  </si>
  <si>
    <t xml:space="preserve">    ผู้กระทำผิดได้</t>
  </si>
  <si>
    <t>ค่าสาธารณูปโภค</t>
  </si>
  <si>
    <t xml:space="preserve">1.4 รายได้เบ็ดเตล็ด </t>
  </si>
  <si>
    <t xml:space="preserve">เป็นรายได้ที่ไม่เข้าลักษณะรายรับหมวดอื่น ๆ </t>
  </si>
  <si>
    <t xml:space="preserve"> - ค่าบำรุงรักษาหรือซ่อมแซมที่ดินสิ่งก่อสร้าง</t>
  </si>
  <si>
    <t xml:space="preserve">    เฉพาะหน้าไม่ต้องไปกู้ยืมเงินจากแหล่งเงินกู้อื่นที่ต้องเสียดอกเบี้ยสูงกว่า</t>
  </si>
  <si>
    <t xml:space="preserve">    เพิ่มขึ้น</t>
  </si>
  <si>
    <t xml:space="preserve">   ข.จ่ายจากกำไรสุทธิ</t>
  </si>
  <si>
    <t>งบประมาณรายจ่ายเฉพาะการสถานธนานุบาล 3</t>
  </si>
  <si>
    <t>งานกิจการสถานธนานุบาล 3</t>
  </si>
  <si>
    <t xml:space="preserve">                 งานกิจการสถานธนานุบาล 3 เทศบาลนครนครสวรรค์ </t>
  </si>
  <si>
    <t xml:space="preserve">             งานกิจการสถานธนานุบาล 3 เทศบาลนครนครสวรรค์ </t>
  </si>
  <si>
    <t xml:space="preserve"> - เงินสมทบเงินสวัสดิการหลังพ้นจากการเป็นพนักงานสถานธนานุบาล</t>
  </si>
  <si>
    <t xml:space="preserve">  - รายจ่ายตามข้อผูกพัน</t>
  </si>
  <si>
    <t xml:space="preserve">     รายจ่ายตามข้อผูกพัน</t>
  </si>
  <si>
    <t>รายจ่าย</t>
  </si>
  <si>
    <t>ตามข้อผูกพัน</t>
  </si>
  <si>
    <t>เงินช่วยเหลือพัฒนา</t>
  </si>
  <si>
    <t>ท้องถิ่นกรณีพิเศษ</t>
  </si>
  <si>
    <t>รายจ่ายตามข้อผูกพัน</t>
  </si>
  <si>
    <t>ครุภัณฑ์คอมพิวเตอร์</t>
  </si>
  <si>
    <t xml:space="preserve"> - ค่าชำระดอกเบี้ยเงินกู้ ก.ส.ท.</t>
  </si>
  <si>
    <t xml:space="preserve"> - ค่าธรรมเนียมดอกเบี้ยธนาคาร</t>
  </si>
  <si>
    <t xml:space="preserve"> - เงินสำรองจ่าย</t>
  </si>
  <si>
    <t xml:space="preserve">    งบบุคลากร</t>
  </si>
  <si>
    <t xml:space="preserve">   ค่าใช้สอย</t>
  </si>
  <si>
    <t xml:space="preserve">   รายจ่ายเพื่อให้ได้มาซึ่งบริการ</t>
  </si>
  <si>
    <t xml:space="preserve">   รายจ่ายที่เกี่ยวเนื่องกับการปฏิบัติงานสถานธนานุบาลที่ไม่เข้าลักษณะรายจ่ายหมวดอื่น ๆ</t>
  </si>
  <si>
    <t>ค่าวัสดุ</t>
  </si>
  <si>
    <t>งบรายจ่ายอื่น</t>
  </si>
  <si>
    <t>จำนวน</t>
  </si>
  <si>
    <t>งบลงทุน</t>
  </si>
  <si>
    <t>ค่าครุภัณฑ์</t>
  </si>
  <si>
    <t xml:space="preserve">     เงินเดือนและค่าจ้างประจำ</t>
  </si>
  <si>
    <t xml:space="preserve">     ค่าตอบแทน ใช้สอยและวัสดุ</t>
  </si>
  <si>
    <t xml:space="preserve">     ค่าสาธารณูปโภค</t>
  </si>
  <si>
    <t xml:space="preserve">     รายจ่ายอื่น</t>
  </si>
  <si>
    <t xml:space="preserve">  ค่าครุภัณฑ์ ที่ดินและสิ่งก่อสร้าง</t>
  </si>
  <si>
    <t>รายงานรายละเอียดประมาณการรายรับงบประมาณรายจ่ายเฉพาะการ</t>
  </si>
  <si>
    <t xml:space="preserve"> เทศบาลนครนครสวรรค์ </t>
  </si>
  <si>
    <t xml:space="preserve"> อำเภอเมือง จังหวัดนครสวรรค์ </t>
  </si>
  <si>
    <t xml:space="preserve"> กิจการ สถานธนานุบาล 3</t>
  </si>
  <si>
    <t>รายงานรายละเอียดประมาณการรายจ่ายงบประมาณรายจ่ายเฉพาะการ</t>
  </si>
  <si>
    <t>งบบุคลากร</t>
  </si>
  <si>
    <t>งบดำเนินงาน</t>
  </si>
  <si>
    <t>งบเงินอุดหนุน</t>
  </si>
  <si>
    <t>ค่าบำรุงรักษาและซ่อมแซม</t>
  </si>
  <si>
    <t xml:space="preserve">   งบกลาง</t>
  </si>
  <si>
    <t xml:space="preserve">   ค่าบำรุงรักษาและซ่อมแซม</t>
  </si>
  <si>
    <t>ก. หมวดรายได้</t>
  </si>
  <si>
    <t>ข. หมวดเงินได้อื่น</t>
  </si>
  <si>
    <t xml:space="preserve">1. สถานธนานุบาล 3 เทศบาลนครนครสวรรค์ </t>
  </si>
  <si>
    <t>งานสถานธนานุบาล 3</t>
  </si>
  <si>
    <t xml:space="preserve"> งบบุคลากร</t>
  </si>
  <si>
    <t xml:space="preserve"> ค่าจ้างประจำ</t>
  </si>
  <si>
    <t xml:space="preserve"> งบดำเนินงาน</t>
  </si>
  <si>
    <t xml:space="preserve"> ค่าตอบแทน</t>
  </si>
  <si>
    <t xml:space="preserve"> ค่าใช้สอย</t>
  </si>
  <si>
    <t xml:space="preserve"> รายจ่ายเพื่อให้ได้มาซึ่งบริการ</t>
  </si>
  <si>
    <t xml:space="preserve"> สถานธนานุบาลที่ไม่เข้าลักษณะรายจ่ายหมวดอื่น ๆ</t>
  </si>
  <si>
    <t xml:space="preserve"> ค่าวัสดุ</t>
  </si>
  <si>
    <t xml:space="preserve"> ค่าสาธารณูปโภค</t>
  </si>
  <si>
    <t xml:space="preserve"> งบรายจ่ายอื่น</t>
  </si>
  <si>
    <t xml:space="preserve"> รายจ่ายอื่น</t>
  </si>
  <si>
    <t xml:space="preserve"> - ค่าบริการโทรศัพท์</t>
  </si>
  <si>
    <t xml:space="preserve"> - ค่าบริการไปรษณีย์</t>
  </si>
  <si>
    <t>บำเหน็จรางวัล 20%</t>
  </si>
  <si>
    <t>ทำนุบำรุงท้องถิ่น 30%</t>
  </si>
  <si>
    <t>ทุนดำเนินการ 50 %</t>
  </si>
  <si>
    <t xml:space="preserve"> - บำเหน็จรางวัล 20 % </t>
  </si>
  <si>
    <t xml:space="preserve"> - ทำนุบำรุงท้องถิ่น 30 % </t>
  </si>
  <si>
    <t xml:space="preserve"> - ทุนดำเนินการ 50 % </t>
  </si>
  <si>
    <t>บำเหน็จรางวัล 20 %</t>
  </si>
  <si>
    <t>ทำนุบำรุงท้องถิ่น 30 %</t>
  </si>
  <si>
    <t>ครุภัณฑ์สำนักงาน</t>
  </si>
  <si>
    <t>.</t>
  </si>
  <si>
    <t xml:space="preserve"> - ค่าตอบแทนพิเศษของพนักงาน</t>
  </si>
  <si>
    <t xml:space="preserve">   สถานธนานุบาลที่ได้รับค่าจ้างถึงขั้นสูง</t>
  </si>
  <si>
    <t xml:space="preserve">   ของตำแหน่ง</t>
  </si>
  <si>
    <t xml:space="preserve"> - ค่าเบี้ยเลี้ยงจำหน่ายทรัพย์หลุด</t>
  </si>
  <si>
    <t>ครุภัณฑ์</t>
  </si>
  <si>
    <t xml:space="preserve">  (อัตราร้อยละ 2 หรือ ร้อยละ 4)</t>
  </si>
  <si>
    <t xml:space="preserve"> - ค่าใช้จ่ายในการเดินทางไปปฏิบัติงาน</t>
  </si>
  <si>
    <t xml:space="preserve"> - ค่าวัสดุอื่นๆ</t>
  </si>
  <si>
    <t xml:space="preserve">   สถานธนานุบาล</t>
  </si>
  <si>
    <t xml:space="preserve"> - ค่าใช้จ่ายในการจัดกิจกรรมวันที่ระลึกการก่อตั้งกิจการ</t>
  </si>
  <si>
    <t xml:space="preserve"> - ค่าใช้จ่ายในการจัดกิจกรรมวันที่ระลึกการ</t>
  </si>
  <si>
    <t xml:space="preserve">   การก่อตั้งกิจการสถานธนานุบาล</t>
  </si>
  <si>
    <t>- เครื่องสำรองไฟ ขนาด 800 VA</t>
  </si>
  <si>
    <t xml:space="preserve">- ค่าตอบแทนพิเศษของพนักงานสถานธนานุบาลผู้ได้รับค่าจ้างถึงขั้นสูงหรือใกล้ถึงขั้นสูงของตำแหน่ง </t>
  </si>
  <si>
    <t>ครุภัณฑ์ไฟฟ้าและวิทยุ</t>
  </si>
  <si>
    <t>- กล้องโทรทัศน์วงจรปิด</t>
  </si>
  <si>
    <t xml:space="preserve"> - ค่าพาหนะเหมาจ่ายนายกเทศมนตรี</t>
  </si>
  <si>
    <t xml:space="preserve"> - ค่าธรรมเนียมใบอนุญาตตั้งโรงรับจำนำ</t>
  </si>
  <si>
    <t xml:space="preserve"> - เป็นไปตามหนังสือกระทรวงมหาดไทย ที่ มท ๐๘๐๘.๒/ว ๑๑๓๔ ลงวันที่ ๙ มิถุนายน ๒๕๕๘</t>
  </si>
  <si>
    <t xml:space="preserve"> - ค่าเงินรางวัลเจ้าหน้าที่</t>
  </si>
  <si>
    <t xml:space="preserve"> - ค่าเงินรางวัลเจ้าหน้าที่ </t>
  </si>
  <si>
    <t xml:space="preserve"> - ค่าบำรุงรักษาหรือซ่อมแซมที่ดินและสิ่งก่อสร้าง</t>
  </si>
  <si>
    <t xml:space="preserve"> - เป็นไปตามระเบียบสำนักงานคณะกรรมการจัดการสถานธนานุบาลขององค์กรปกครองส่วนท้องถิ่น ว่าด้วยค่าใช้จ่ายในการฝึกอบรม และการจัดงาน พ.ศ.๒๕๕๙</t>
  </si>
  <si>
    <t xml:space="preserve"> - เป็นไปตามประกาศคณะกรรมการควบคุมและดำเนินงานสถานธนานุบาลของหน่วยบริหาราชการส่วนท้องถิ่น (คณะกรรมการ ก.ส.ท.) ลงวันที่ ๒๕ กุมภาพันธ์ ๒๕๔๘ </t>
  </si>
  <si>
    <r>
      <t xml:space="preserve">ปี </t>
    </r>
    <r>
      <rPr>
        <b/>
        <sz val="16"/>
        <rFont val="TH SarabunPSK"/>
        <family val="2"/>
      </rPr>
      <t>2561</t>
    </r>
  </si>
  <si>
    <r>
      <t xml:space="preserve">ปี </t>
    </r>
    <r>
      <rPr>
        <b/>
        <sz val="16"/>
        <rFont val="TH SarabunPSK"/>
        <family val="2"/>
      </rPr>
      <t>2562</t>
    </r>
  </si>
  <si>
    <r>
      <t xml:space="preserve">ก. </t>
    </r>
    <r>
      <rPr>
        <b/>
        <u val="single"/>
        <sz val="16"/>
        <rFont val="TH SarabunPSK"/>
        <family val="2"/>
      </rPr>
      <t>รายได้</t>
    </r>
  </si>
  <si>
    <r>
      <t>ข.</t>
    </r>
    <r>
      <rPr>
        <b/>
        <u val="single"/>
        <sz val="16"/>
        <rFont val="TH SarabunPSK"/>
        <family val="2"/>
      </rPr>
      <t>เงินได้อื่น ๆ</t>
    </r>
  </si>
  <si>
    <r>
      <t xml:space="preserve"> </t>
    </r>
    <r>
      <rPr>
        <b/>
        <sz val="14"/>
        <rFont val="TH SarabunPSK"/>
        <family val="2"/>
      </rPr>
      <t>รายจ่ายที่เกี่ยวเนื่องกับการปฏิบัติงาน</t>
    </r>
  </si>
  <si>
    <r>
      <t xml:space="preserve"> 1. </t>
    </r>
    <r>
      <rPr>
        <b/>
        <u val="single"/>
        <sz val="16"/>
        <rFont val="TH SarabunPSK"/>
        <family val="2"/>
      </rPr>
      <t>รายจ่ายงบกลาง</t>
    </r>
  </si>
  <si>
    <r>
      <t xml:space="preserve"> 2. </t>
    </r>
    <r>
      <rPr>
        <b/>
        <u val="single"/>
        <sz val="16"/>
        <rFont val="TH SarabunPSK"/>
        <family val="2"/>
      </rPr>
      <t>รายจ่ายของหน่วยงาน</t>
    </r>
  </si>
  <si>
    <r>
      <t xml:space="preserve">     </t>
    </r>
    <r>
      <rPr>
        <b/>
        <u val="single"/>
        <sz val="16"/>
        <rFont val="TH SarabunPSK"/>
        <family val="2"/>
      </rPr>
      <t>รายจ่ายประจำ</t>
    </r>
  </si>
  <si>
    <r>
      <t xml:space="preserve">     </t>
    </r>
    <r>
      <rPr>
        <b/>
        <u val="single"/>
        <sz val="16"/>
        <rFont val="TH SarabunPSK"/>
        <family val="2"/>
      </rPr>
      <t>รายจ่ายเพื่อการลงทุน</t>
    </r>
  </si>
  <si>
    <r>
      <t xml:space="preserve">3. </t>
    </r>
    <r>
      <rPr>
        <b/>
        <u val="single"/>
        <sz val="16"/>
        <rFont val="TH SarabunPSK"/>
        <family val="2"/>
      </rPr>
      <t>รายจ่ายจากกำไรสุทธิ</t>
    </r>
  </si>
  <si>
    <r>
      <t xml:space="preserve"> </t>
    </r>
    <r>
      <rPr>
        <b/>
        <u val="single"/>
        <sz val="16"/>
        <rFont val="TH SarabunPSK"/>
        <family val="2"/>
      </rPr>
      <t>รายจ่ายงบกลาง</t>
    </r>
  </si>
  <si>
    <t xml:space="preserve">                  ปีงบประมาณ 2562</t>
  </si>
  <si>
    <r>
      <t xml:space="preserve">       ปีงบประมาณ</t>
    </r>
    <r>
      <rPr>
        <b/>
        <i/>
        <sz val="18"/>
        <rFont val="TH SarabunPSK"/>
        <family val="2"/>
      </rPr>
      <t xml:space="preserve"> </t>
    </r>
    <r>
      <rPr>
        <b/>
        <sz val="18"/>
        <rFont val="TH SarabunPSK"/>
        <family val="2"/>
      </rPr>
      <t>2563</t>
    </r>
  </si>
  <si>
    <t>ประมาณการรายรับงบประมาณรายจ่ายเฉพาะการสถานธนานุบาล 3 ประจำปีงบประมาณ พ.ศ.2563</t>
  </si>
  <si>
    <r>
      <t xml:space="preserve">ปี </t>
    </r>
    <r>
      <rPr>
        <b/>
        <sz val="16"/>
        <rFont val="TH SarabunPSK"/>
        <family val="2"/>
      </rPr>
      <t>2563</t>
    </r>
  </si>
  <si>
    <t>กำไรสุทธิ ปี 2562</t>
  </si>
  <si>
    <t>บัญชีงบประมาณรายจ่ายเฉพาะการสถานธนานุบาล 3 ประจำปีงบประมาณ พ.ศ.2563</t>
  </si>
  <si>
    <r>
      <t>ประจำปีงบประมาณ พ.ศ.</t>
    </r>
    <r>
      <rPr>
        <b/>
        <sz val="20"/>
        <rFont val="TH SarabunPSK"/>
        <family val="2"/>
      </rPr>
      <t>2563</t>
    </r>
  </si>
  <si>
    <t>ประมาณการรายรับรวมทั้งสิ้น  43,006,000 บาท แยกเป็น</t>
  </si>
  <si>
    <t>โดยคำนวณจากดอกเบี้ยรับจำนำของเดือนตุลาคม 2561 ถึงเดือนมีนาคม 2562 เป็นเกณฑ์</t>
  </si>
  <si>
    <t>โดยคำนวณจากดอกเบี้ยเงินฝากธนาคารตั้งแต่เดือนตุลาคม 2561 ถึงเดือนมีนาคม 2562 เป็นเกณฑ์</t>
  </si>
  <si>
    <r>
      <t>ตั้งรับไว้จากกำไรสุทธิ ปี 2562 จำนวน 16,00</t>
    </r>
    <r>
      <rPr>
        <sz val="16"/>
        <color indexed="8"/>
        <rFont val="TH SarabunPSK"/>
        <family val="2"/>
      </rPr>
      <t>0,000</t>
    </r>
    <r>
      <rPr>
        <sz val="16"/>
        <rFont val="TH SarabunPSK"/>
        <family val="2"/>
      </rPr>
      <t xml:space="preserve"> บาท</t>
    </r>
  </si>
  <si>
    <r>
      <t xml:space="preserve">รายละเอียดงบประมาณรายจ่ายเฉพาะการสถานธนานุบาล </t>
    </r>
    <r>
      <rPr>
        <b/>
        <sz val="20"/>
        <rFont val="TH SarabunPSK"/>
        <family val="2"/>
      </rPr>
      <t>3</t>
    </r>
    <r>
      <rPr>
        <b/>
        <sz val="18"/>
        <rFont val="TH SarabunPSK"/>
        <family val="2"/>
      </rPr>
      <t xml:space="preserve"> ประจำปีงบประมาณ พ.ศ.</t>
    </r>
    <r>
      <rPr>
        <b/>
        <sz val="20"/>
        <rFont val="TH SarabunPSK"/>
        <family val="2"/>
      </rPr>
      <t>2563</t>
    </r>
  </si>
  <si>
    <r>
      <t>รายละเอียดงบประมาณรายจ่ายเฉพาะการสถานธนานุบาล</t>
    </r>
    <r>
      <rPr>
        <b/>
        <sz val="20"/>
        <rFont val="TH SarabunPSK"/>
        <family val="2"/>
      </rPr>
      <t xml:space="preserve"> 3</t>
    </r>
    <r>
      <rPr>
        <b/>
        <sz val="18"/>
        <rFont val="TH SarabunPSK"/>
        <family val="2"/>
      </rPr>
      <t xml:space="preserve"> ประจำปีงบประมาณ พ.ศ.</t>
    </r>
    <r>
      <rPr>
        <b/>
        <sz val="20"/>
        <rFont val="TH SarabunPSK"/>
        <family val="2"/>
      </rPr>
      <t>2563</t>
    </r>
  </si>
  <si>
    <r>
      <t>รายละเอียดงบประมาณรายจ่ายเฉพาะการสถานธนานุบาล 3 ประจำปีงบประมาณ พ.ศ.</t>
    </r>
    <r>
      <rPr>
        <b/>
        <sz val="20"/>
        <rFont val="TH SarabunPSK"/>
        <family val="2"/>
      </rPr>
      <t>2563</t>
    </r>
  </si>
  <si>
    <r>
      <t>ปี</t>
    </r>
    <r>
      <rPr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2561</t>
    </r>
  </si>
  <si>
    <t xml:space="preserve"> - เก้าอี้เอนกประสงค์</t>
  </si>
  <si>
    <t>กำไรสุทธิ ปึ 2562</t>
  </si>
  <si>
    <t>รายการย่องบประมาณรายจ่ายเฉพาะการสถานธนานุบาล 3 ประจำปีงบประมาณ พ.ศ.2563</t>
  </si>
  <si>
    <t xml:space="preserve">ประมาณการรายจ่ายรวมทั้งสิ้น  26,538,000  บาท จ่ายจากรายได้จัดเก็บเอง แยกเป็น </t>
  </si>
  <si>
    <t xml:space="preserve">สำหรับจ่ายเป็นเงินเพิ่ม เงินประจำตำแหน่งของพนักงานสถานธนานุบาล ประจำปีงบประมาณ พ.ศ.2563 ให้แก่พนักงานสถานธนานุบาลผู้ดำรงตำแหน่งผู้จัดการสถานธนานุบาล และผู้ช่วยผู้จัดการสถานธนานุบาล ซึ่งมีสิทธิได้รับ ตามระเบียบฯ ตามหนังสือสั่งการของสำนักงาน จ.ส.ท. ที่ มท ๐๘๐๑.๕/ว ๑๐๔๖ ลงวันที่ ๑๔ สิงหาคม ๒๕๕๑ </t>
  </si>
  <si>
    <t>1. โครงสร้างเก้าอี้ผลิตด้วยเหล็กท่อกลม</t>
  </si>
  <si>
    <t>2. ที่นั่งและพนักพิง บุนวมหุ้มหนังเทียม</t>
  </si>
  <si>
    <t xml:space="preserve"> - เครื่องสำรองไฟฟ้า ขนาด 800 VA</t>
  </si>
  <si>
    <t xml:space="preserve"> - ตั้งงบประมาณตามเกณฑ์ราคากลางและคุณลักษณะพื้นฐานครุภัณฑ์คอมพิวเตอร์ ของกระทรวงดิจิทัลเพื่อเศรษฐกิจและสังคม</t>
  </si>
  <si>
    <t xml:space="preserve">เพื่อจ่ายเป็นค่าดอกเบี้ยเงินกู้ ก.ส.ท. เพื่อเป็นทุนหมุนเวียนรับจำนำ งวดประจำปีงบประมาณ พ.ศ.2563ตามสัญญาเลขที่ ๑๗๒๓/๔๓/๒๕๖๐ ลงวันที่ ๒๒ กุมภาพันธ์ ๒๕๖๐ </t>
  </si>
  <si>
    <t>เพื่อจ่ายเป็นค่าจ้างพนักงานสถาธนานุบาลและเงินเพิ่มขั้นค่าจ้างที่ได้รับเลื่อนขั้น รวมถึงเงินปรับปรุงค่าจ้างให้แก่พนักงานสถานธนานุบาล ประจำปีงบประมาณ พ.ศ.2563 จำนวน  7 อัตรา  ซึ่งมีสิทธิได้รับตามระเบียบ</t>
  </si>
  <si>
    <t xml:space="preserve">เพื่อจ่ายเป็นค่าอาหารประจำวันทำการ ประจำปีงบประมาณ พ.ศ.2563 ให้แก่พนักงานสถานธนานุบาลที่มีสิทธิได้รับตามระเบียบฯ ตามหนังสือสั่งการของสำนักงาน จ.ส.ท. ที่ มท ๐๘๐๑.๕/ว ๗๕๘ ลงวันที่ ๓๐ มิถุนายน ๒๕๔๙ </t>
  </si>
  <si>
    <t xml:space="preserve">เพื่อจ่ายเป็นค่าตอบแทนผู้มาสอบสวนข้อเท็จจริง ในกรณีที่พนักงานสถานธนานุบาลกระทำผิดในการปฏิบัติงาน </t>
  </si>
  <si>
    <t xml:space="preserve">เพื่อจ่ายเป็นค่าตอบแทนนายกเทศมนตรี ประจำปีงบประมาณ พ.ศ.2563 เป็นค่าตอบแทนสำหรับนายกเทศมนตรีและผู้ปฏิบัติหน้าที่แทนนายกเทศมนตรี ตามหนังสือสั่งการของสำนักงาน จ.ส.ท. ที่ มท ๐๘๐๑.๕/ว ๑๘ ลงวันที่ ๑๕ มกราคม ๒๕๕๐ </t>
  </si>
  <si>
    <t>เพื่อจ่ายเป็นเงินช่วยเหลือการศึกษาบุตร ประจำปีงบประมาณ พ.ศ.2563 ให้แก่พนักงานสถานธนานุบาล  ที่มีสิทธิเบิกจ่ายได้ตามระเบียบฯ</t>
  </si>
  <si>
    <t>เพื่อจ่ายเป็นเงินช่วยเหลือค่ารักษาพยาบาล ประจำปีงบประมาณ พ.ศ.2563 ให้แก่พนักงานสถานธนานุบาลและครอบครัว ผู้ซึ่งที่มีสิทธิได้รับตามระเบียบฯ</t>
  </si>
  <si>
    <t>เพื่อจ่ายเป็นค่าเงินรางวัลเจ้าหน้าที่ ประจำปีงบประมาณ พ.ศ.2563 สำหรับผู้ตรวจการสถานธนานุบาล และผู้ปฏิบัติหน้าที่แทนผู้ตรวจการสถานธนานุบาล ตามหนังสือสั่งการของสำนักงาน จ.ส.ท. ที่ มท ๐๘๐๑.๕/ว ๘๙๗ ลงวันที่ ๓๑ กรกฎาคม ๒๕๔๙ และที่ มท ๐๘๐๑.๕/ว ๑๘ ลงวันที่ ๑๕ มกราคม ๒๕๕๐ รวมทั้งจ่ายเป็นค่าเบี้ยเลี้ยงในการตรวจสอบทรัพย์รับจำนำที่เก็บรักษาของสถานธนานุบาล ให้แก่คณะกรรมการตรวจสอบทรัพย์รับจำนำและพนักงานสถานธนานุบาล ที่มาปฏิบัติงานในวันตรวจสอบทรัพย์รับจำนำ ตามหนังสือสำนักงาน จ.ส.ท.ที่ มท ๐๘๐๑.๕/ว ๑๕๐๙ ลงวันที่ ๑๗ พฤศจิกายน ๒๕๕๑</t>
  </si>
  <si>
    <t>เพื่อจ่ายเป็นค่าเบี้ยเลี้ยงในวันประมูลจำหน่ายทรัพย์หลุด ประจำปีงบประมาณ พ.ศ.2563 เป็นค่าตอบแทนให้กับคณะกรรมการดำเนินการจำหน่ายทรัพย์หลุดและพนักงานสถานธนานุบาล ที่มาร่วมปฏิบัติงานในวันจำหน่ายทรัพย์หลุด ตามหนังสือสั่งการของสำนักงาน จ.ส.ท. ที่ มท ๐๘๐๑.๕/ว ๑๕๐๙ ลงวันที่ ๑๗ พฤศจิกายน ๒๕๕๑</t>
  </si>
  <si>
    <t>เพื่อจ่ายเป็นค่าตอบแทนพิเศษของพนักงานสถานธนานุบาล ประจำปีงบประมาณ พ.ศ.2563 ให้แก่พนักงาน สถานธนานุบาลผู้ได้รับเงินค่าจ้างถึงขั้นสูงหรือใกล้ถึงขั้นสูงของตำแหน่งในอัตราร้อยละ 2 หรือ ร้อยละ 4 แล้วแต่กรณี ตามระเบียบ สำนักงาน จ.ส.ท. ว่าด้วยการเบิกจ่ายเงินค่าตอบแทนพิเศษของพนักงานสถานธนานุบาล ผู้ได้รับเงินค่าจ้างถึงขั้นสูง  หรือใกล้ถึงขั้นสูงของตำแหน่ง พ.ศ.๒๕๕๐</t>
  </si>
  <si>
    <t xml:space="preserve">เพื่อจ่ายเป็นค่าธรรมเนียมใบอนุญาตตั้งสถานธนานุบาล ประจำปีงบประมาณ พ.ศ.2563 ตามที่กฎหมายกำหนดตามนัยข้อ ๖ (๒) (ข) แห่งกฎกระทรวง ฉบับที่ ๕ (พ.ศ.๒๕๒๐) ลงวันที่ ๒๔ กุมภาพันธ์ ๒๕๒๐ </t>
  </si>
  <si>
    <t xml:space="preserve">เพื่อจ่ายเป็นค่าเบี้ยประกันอัคคีภัยของสถานธนานุบาล ประจำปีงบประมาณ พ.ศ.2563 ที่สถานธนานุบาลได้ดำเนินการจัดทำประกันอัคคีภัยตัวอาคารพร้อมทรัพย์สินของสถานธนานุบาล </t>
  </si>
  <si>
    <t>เพื่อจ่ายเป็นค่าจ้างเหมาแรงงานให้กับบุคคลภายนอก ในการรับจ้างทำงานและรับจ้างทำของที่สถาน      ธนานุบาลหรือที่เกี่ยวกับงานสถานธนานุบาลในกรณีสถานธนานุบาลดำเนินการอย่างใดอย่างหนึ่งเอง ในงวดปีงบประมาณ พ.ศ.2563</t>
  </si>
  <si>
    <t>เพื่อจ่ายเป็นค่าภาษีโรงเรือนและที่ดิน ประจำปีงบประมาณ พ.ศ.2563 ให้กับเทศบาลนครนครสวรรค์ ตามที่ได้รับการประเมินฯ จากเทศบาล และถือปฏิบัติตามหนังสือสำนักงาน จ.ส.ท. ที่ มท ๐๓๐๔/ว ๑๖๓๘ ลงวันที่ ๒๔ ธันวาคม ๒๕๔๔</t>
  </si>
  <si>
    <t>เพื่อจ่ายเป็นค่าบำรุงรักษาหรือซ่อมแซมครุภัณฑ์ต่างๆที่ใช้ได้ในงานสถานธนานุบาล ๓ รวมถึงการจ่ายเพื่อจัดหาสิ่งของที่ใช้ในการซ่อมแซมบำรุงรักษาครุภัณฑ์ให้สามารถใช้งานได้ตามปกติ ในงวดปีงบประมาณ พ.ศ.2563</t>
  </si>
  <si>
    <t>เพื่อจ่ายเป็นค่าบำรุงรักษาหรือซ่อมแซมอาคารสำนักงานสถานธนานุบาล และรวมถึงส่วนประกอบอาคารที่โดยสภาพติดตั้งควบกับสิ่งปลูกสร้างทั้งภายในและภายนอกเป็นการถาวร ในงวดปีงบประมาณ พ.ศ.2563</t>
  </si>
  <si>
    <t>เพื่อจ่ายเป็นค่าบำรุงรักษาหรือซ่อมแซมทรัพย์สินอื่นของสถานธนานุบาล 3 รวมถึงการจ่ายเพื่อจัดหาสิ่งของที่ใช้ในการซ่อมแซมบำรุงรักษาทรัพย์สินอื่น นอกเหนือจากสิ่งก่อสร้างและครุภัณฑ์ต่างๆ ให้สามารถใช้งานได้ตามปกติ ในงวดปีงบประมาณ พ.ศ.2563</t>
  </si>
  <si>
    <t>เพื่อจ่ายเป็นค่าใช้จ่ายในการเดินทางไปปฏิบัติงานของพนักงานสถานธนานุบาลภายในและนอกราชอาณาจักร และค่าใช้จ่ายอื่นที่เกิดขึ้นและจำเป็นจากการเดินทางไปปฏิบัติงานที่เกี่ยวเนื่องกับการปฏิบัติงานของสถานธนานุบาล เป็นค่าเบี้ยเลี้ยง ค่าพาหนะเดินทาง และค่าเช่าที่พักในการเดินทางไปปฏิบัติงานของพนักงานสถานธนานุบาลตามระเบียบสำนักงาน จ.ส.ท.ว่าด้วยค่าใช้จ่ายในการเดินทางไปปฏิบัติงานของพนักงานสถานธนานุบาล พ.ศ.๒๕๕๙ สำหรับงวดปีงบประมาณ พ.ศ.2563 ให้แก่พนักงานสถานธนานุบาลผู้ซึ่งมีสิทธิเบิกได้ตามระเบียบฯ</t>
  </si>
  <si>
    <t xml:space="preserve"> - เพื่อเป็นค่าใช้จ่ายในการจัดกิจกรรมวันที่ระลึกการก่อตั้งกิจการสถานธนานุบาล ตรงกับวันที่ 12 พฤษภาคมของทุกปี เป็นค่าใช้จ่ายในการจัดงานการดำเนินกิจกรรมวันที่ระลึกการก่อตั้งกิจการสถานธนานุบาล ในปีงบประมาณ พ.ศ.2563 เกี่ยวกับการประกอบพิธีทำบุญทางศาสนา การช่วยเหลือกิจการสถานสงเคราะห์หรือกิจการสาธารณกุศล การจัดกิจกรรมบำเพ็ญประโยชน์แก่ประชาชนและสังคม รวมถึงการจัดทำของรางวัลหรือของที่ระลึกตอบแทนประโยชน์ให้ประชาชนผู้มาใช้บริการสถานธนานุบาล</t>
  </si>
  <si>
    <t>เพื่อจ่ายเป็นค่าเครื่องเขียน แบบพิมพ์ต่าง ๆ  หนังสือพิมพ์รายวัน ค่าวัสดุอุปกรณ์ของเครื่องใช้สำนักงานต่างๆ และค่าใช้จ่ายในการเก็บรักษาทรัพย์จำนำ รวมถึงค่าสิ่งของที่ซื้อมาใช้ในการบำรุงรักษาหรือซ่อมแซมทรัพย์สินที่รับจำนำ</t>
  </si>
  <si>
    <t>เพื่อจ่ายเป็นค่าใช้จ่ายหรือค่าวัสดุอุปกรณ์และของใช้ที่เกี่ยวกับการดูแลรักษาความสะอาดงานสถานธนานุบาล</t>
  </si>
  <si>
    <t>เพื่อจ่ายเป็นค่าวัสดุอุปกรณ์ไฟฟ้าที่เกี่ยวกับงานสถานธนานุบาล</t>
  </si>
  <si>
    <t>เพื่อจ่ายเป็นค่าซื้อวัสดุอุปกรณ์และเครื่องมือเครื่องใช้ที่ใช้ในการบำรุงรักษาหรือซ่อมแซมสิ่งก่อสร้าง</t>
  </si>
  <si>
    <t>เพื่อจ่ายเป็นค่าใช้จ่ายหรือค่าวัสดุอุปกรณ์ และเครื่องมือเครื่องใช้เกี่ยวกับคอมพิวเตอร์ที่ใช้ในงานสถานธนานุบาลรวมถึงค่าสิ่งของที่ซื้อมาใช้ในการบำรุงรักษาหรือซ่อมแซมคอมพิวเตอร์ของสถานธนานุบาล</t>
  </si>
  <si>
    <t>เพื่อจ่ายเป็นค่าวัสดุอื่นๆ ที่ไม่เข้าลักษณะวัสดุประเภทใดๆ</t>
  </si>
  <si>
    <t>เพื่อจ่ายเป็นค่าไฟฟ้าของสถานธนานุบาลที่จ่ายในงวดปีงบประมาณ พ.ศ.2563</t>
  </si>
  <si>
    <t xml:space="preserve">เพื่อจ่ายเป็นค่าน้ำประปา และค่าขยะ ของสถานธนานุบาลที่จ่ายในงวดปีงบประมาณ พ.ศ.2563 </t>
  </si>
  <si>
    <t>เพื่อจ่ายเป็นค่าโทรศัพท์ของสถานธนานุบาลที่จ่ายในงวดปีงบประมาณ พ.ศ.2563</t>
  </si>
  <si>
    <t>เพื่อจ่ายเป็นค่าไปรษณีย์ เป็นค่าใช้จ่ายในการจัดส่งรายงาน และหนังสือต่างๆ ที่เกี่ยวข้องในงานสถานธนานุบาล รวมถึงดวงตราไปรษณียากรและค่าบริการรับฝากไปรษณียภัณฑ์ที่จ่ายในงวดปีงบประมาณ พ.ศ.2563</t>
  </si>
  <si>
    <t>เพื่อจ่ายเป็นค่าใช้จ่ายเกี่ยวกับการใช้ระบบอินเตอร์เน็ต (INTERNET) ค่าสื่อสารอื่นๆ และให้หมายรวมถึงค่าใช้จ่าย เพื่อให้ได้ใช้บริการการสื่อสารอื่น และค่าใช้จ่ายที่เกิดขึ้นเกี่ยวกับการใช้บริการทางด้านโทรคมนาคม ที่จ่ายในงวดปีงบประมาณ พ.ศ.2563</t>
  </si>
  <si>
    <t xml:space="preserve">เพื่อจ่ายเป็นค่าจัดซื้อเครื่องสำรองไฟ ขนาด 800 VA จำนวน 1 เครื่อง เพื่อใช้ปฏิบัติงานในสำนักงานสถานธนานุบาล 3 </t>
  </si>
  <si>
    <t xml:space="preserve"> - เป็นไปตามระเบียบกระทรวงมหาดไทย ว่าด้วยการจัดทำแผนพัฒนาขององค์กรปกครองส่วนท้องถิ่น (ฉบับที่ ๓) พ.ศ.๒๕๖๑ ลงวันที่ ๓ ตุลาคม ๒๕๖๑</t>
  </si>
  <si>
    <t xml:space="preserve"> - ค่าธรรมเนียมใบอนุญาตตั้งโรงรับจำนำ  </t>
  </si>
  <si>
    <t>เพื่อจ่ายเป็นเงินสมทบเงินสะสม ประจำปีงบประมาณ พ.ศ.2563 ในอัตราร้อยละ 10 ของเงินค่าจ้างลูกจ้างประจำ (ปัดเศษของร้อยให้เต็มร้อย) ให้แก่พนักงานสถานธนานุบาล จำนวน 7 อัตรา ซึ่งมีสิทธิได้รับตามระเบียบฯ</t>
  </si>
  <si>
    <t>เพื่อจ่ายเป็นค่าเช่าบ้านของพนักงาน ประจำปีงบประมาณ พ.ศ.2563 ให้แก่พนักงานสถานธนานุบาลผู้ที่มีสิทธิเบิกเงินค่าเช่าบ้านได้ ตามระเบียบสำนักงาน จ.ส.ท. ว่าด้วยเงินค่าเช่าบ้านของพนักงานสถานธนานุบาล พ.ศ.๒๕๕๑</t>
  </si>
  <si>
    <t>เพื่อจ่ายเป็นเงินเพิ่มการครองชีพชั่วคราวให้แก่พนักงาน ประจำปีงบประมาณ พ.ศ.2563 ให้แก่พนักงานสถานธนานุบาลผู้มีสิทธิได้รับตามระเบียบฯ ตามหนังสือสั่งการของสำนักงาน จ.ส.ท. ว่าด้วยการเบิกจ่ายเงินเพิ่มการครองชีพชั่วคราวของพนักงานสถานธนานุบาล (ฉบับที่ ๕) พ.ศ.๒๕๕๘ ตามหนังสือสั่งการของสำนักงาน จ.ส.ท. ที่ มท ๐๘๐๑.๕/ว ๗๑๐  ลงวันที่ ๑๗ มีนาคม ๒๕๕๘</t>
  </si>
  <si>
    <t>เพื่อจ่ายเป็นค่าจัดซื้อเก้าอี้เอนกประสงค์ จำนวน 2 ตัว โดยมีคุณลักษณะ ดังนี้</t>
  </si>
  <si>
    <t xml:space="preserve"> - เป็นครุภัณฑ์ที่ไม่มีกำหนดในบัญชีราคามาตรฐานครุภัณฑ์ของสำนักงบประมาณ แต่มีความจำเป็นต้องจัดหาตามราคาในท้องถิ่น โดยจัดหาอย่างประหยัด</t>
  </si>
  <si>
    <t xml:space="preserve">เพื่อจ่ายเป็นค่าดอกเบี้ยเงินกู้ธนาคารออมสิน ธนาคารเพื่อการเกษตรและสหกรณ์ เพื่อใช้เป็นเงินทุนหมุนเวียนในกิจการสถานธนานุบาล เป็นค่าธรรมเนียมดอกเบี้ยธนาคาร งวดประจำปีงบประมาณ พ.ศ.2563 </t>
  </si>
  <si>
    <t>รายจ่ายที่ตั้งไว้เพื่อใช้จ่ายในกรณีไม่มีเงินรายจ่ายประเภทใดๆ ให้ใช้งบประมาณรายจ่ายประเภทนี้ เพื่อเบิกจ่ายและรวมถึงเพื่อใช้จ่ายกรณีฉุกเฉินที่มีสาธารณภัยเกิดขึ้น หรือบรรเทาปัญหาความเดือดร้อนของประชาชนเป็นส่วนร่วมเท่านั้น</t>
  </si>
  <si>
    <t xml:space="preserve"> - เงินเพิ่มเงินประจำตำแหน่ง</t>
  </si>
  <si>
    <t xml:space="preserve"> - ค่าธรรมเนียมตรวจสอบบัญชี</t>
  </si>
  <si>
    <t>เพื่อจ่ายเป็นค่าธรรมเนียมการตรวจสอบบัญชีและรับรองงบการเงินของสถานธนานุบาลในแต่ละปี ให้กับสำนักงานการตรวจเงินแผ่นดิน ตามอัตราที่สำนักงานการตรวจเงินแผ่นดินกำหนดให้ตามชั้นของสถานธนานุบาล และถือปฏิบัติตามหนังสือสั่งการของสำนักงาน จ.ส.ท. กรมส่งเสริมการปกครองท้องถิ่น ที่ มท ๐๘๐๑.๕ / ว ๕๒๔ ลงวันที่ ๒๑ มีนาคม ๒๕๕๗</t>
  </si>
  <si>
    <t xml:space="preserve"> - บำเหน็จรางวัล 20 %</t>
  </si>
  <si>
    <t xml:space="preserve"> - ทุนดำเนินการของสถานธนานุบาล 50 %</t>
  </si>
  <si>
    <t>สำหรับจ่ายเป็นเงินรางวัลประจำปี และหรือเงินโบนัสที่จ่ายเป็นประโยชน์ตอบแทน ให้แก่กรรมการ ที่ปรึกษา เจ้าหน้าที่ ลูกจ้างสำนักงาน จ.ส.ท.พนักงานสถานธนานุบาล รวมทั้งผู้ที่ช่วยเหลือกิจการสถานธนานุบาลและผู้เกี่ยวข้องกับการปฏิบัติงานสถานธนานุบาล ถือปฏิบัติตามหนังสือสำนักงาน จ.ส.ท.ที่ มท ๐๘๐๑.๕/ว ๑๕๑.๑ ลงวันที่ ๓๐ มกราคม ๒๕๕๗ และที่ มท ๐๘๐๑.๕/ว ๓๒๙ ลงวันที่ ๒๘ กุมภาพันธ์ ๒๕๕๗ คำนวณตั้งจ่ายไว้ 20% จากประมาณการยอดเงินกำไรสุทฺธิประจำปีงบประมาณ 2562 ที่คาดว่าจะได้รับ</t>
  </si>
  <si>
    <t>สำหรับจ่ายเป็นเงินอุดหนุนให้เทศบาลเพื่อทำนุบำรุงท้องถิ่น ถือปฏิบัติตามระเบียบสำนักงาน จ.ส.ท.ว่าด้วยการจัดสรรเงินกำไรสุทธิของสถานธนานุบาลขององค์กรปกครองท้องถิ่น พ.ศ.๒๕๕๗ ให้แก่เทศบาลนครนครสวรรค์ คำนวณตั้งจ่ายไว้ 30% จากประมาณการยอดเงินกำไรสุทธิประจำปีงบประมาณ 2562 ที่คาดว่าจะได้รับ</t>
  </si>
  <si>
    <t>สำหรับจ่ายเป็นเงินสมทบดำเนินการของสถานธนานุบาล ถือปฏิบัติตามระเบียบสำนักงาน จ.ส.ท. ว่าด้วยการจัดสรรเงินกำไรสุทธิของสถานธนานุบาลขององค์กรปกครองส่วนท้องถิ่น พ.ศ.๒๕๕๗ โดยบันทึกบัญชีรับ-จ่าย ตามหลักการบัญชีของสถานธนานุบาล คำนวณตั้งจ่ายไว้ 50% จากประมาณการยอดเงินกำไรสุทธิประจำปีงบประมาณ 2562 ที่คาดว่าจะได้รับ</t>
  </si>
  <si>
    <t xml:space="preserve">เพื่อจ่ายค่าใช้จ่ายฝ่ายอำนวยการ ประจำปีงบประมาณ พ.ศ.2563 เป็นจำนวนเงิน 118,000 บาท ให้กับสำนักงาน จ.ส.ท. ตามที่กำหนดให้ในแต่ละปีเป็นประจำทุกปี </t>
  </si>
  <si>
    <t xml:space="preserve">เพื่อจ่ายเป็นเงินสมทบเงินสวัสดิการหลังพ้นจากการเป็นพนักงานสถานธนานุบาลให้กับสำนักงาน จ.ส.ท. ซึ่งกำหนดให้จ่ายในแต่ละปีเป็นประจำทุกปี  ในอัตราร้อยละ 2 ของรายได้  ในปีที่ล่วงมา ตามระเบียบสำนักงาน จ.ส.ท.ว่าด้วยสวัสดิการหลังพ้นจากการเป็นพนักงานสถานธนานุบาล พ.ศ.2554 ในงวดปีงบประมาณ พ.ศ.2563 เป็นจำนวน 520,000 บาท </t>
  </si>
  <si>
    <t xml:space="preserve"> - วัสดุสำนักงาน</t>
  </si>
  <si>
    <t xml:space="preserve"> - วัสดุงานบ้านงานครัว</t>
  </si>
  <si>
    <t xml:space="preserve"> - วัสดุไฟฟ้าและวิทยุ</t>
  </si>
  <si>
    <t xml:space="preserve"> - วัสดุก่อสร้าง</t>
  </si>
  <si>
    <t xml:space="preserve"> - วัสดุคอมพิวเตอร์</t>
  </si>
  <si>
    <t xml:space="preserve"> - วัสดุอื่น</t>
  </si>
  <si>
    <t>- 456 -</t>
  </si>
  <si>
    <t>- 457 -</t>
  </si>
  <si>
    <t>- 459 -</t>
  </si>
  <si>
    <t>-460 -</t>
  </si>
  <si>
    <t>- 461 -</t>
  </si>
  <si>
    <t>- 462 -</t>
  </si>
  <si>
    <t xml:space="preserve"> - 463 -</t>
  </si>
  <si>
    <t>- 464 -</t>
  </si>
  <si>
    <t>- 465 -</t>
  </si>
  <si>
    <t>- 466 -</t>
  </si>
  <si>
    <t>- 467 -</t>
  </si>
  <si>
    <t>- 468 -</t>
  </si>
  <si>
    <t>- 469 -</t>
  </si>
  <si>
    <t>- 470 -</t>
  </si>
  <si>
    <t xml:space="preserve"> - เป็นไปตามแผนพัฒนาท้องถิ่น (พ.ศ.2561 ถึง พ.ศ.2565) หน้าที่ 370 ลำดับที่ 11</t>
  </si>
  <si>
    <t xml:space="preserve"> - เป็นไปตามหนังสือกระทรวงมหาดไทย ด่วนที่สุด ที่ มท ๐๘๑๐.๓/ว๒๙๓๑ ลงวันที่ ๑๕ พฤษภาคม ๒๕๖๒ เรื่อง ซักซ้อมแนวทางการทบทวนแผนพัฒนาท้องถิ่น (พ.ศ.2561-2565) ขององค์กรปกครองส่วนท้องถิ่น ข้อ 3.4 ครุภัณฑ์ที่ดินและสิ่งก่อสร้างที่ต้องนำมาบรรจุในแผนพัฒนาท้องถิ่นให้จัดทำเฉพาะครุภัณฑ์ ที่ดินและสิ่งก่อสร้างที่อยู่ในโครงการพัฒนาที่ดำเนินการจัดทำบริการสาธารณะและกิจกรรมสาธารณะ เพื่อประชาชนได้ใช้/รับประโยชน์จากครุภัณฑ์ ที่ดินและสิ่งก่อสร้างนั้น และเป็นไปตามอำนาจหน้าที่ขององค์กรปกครองส่วนท้องถิ่น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</si>
</sst>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;[Red]#,##0"/>
    <numFmt numFmtId="181" formatCode="_-* #,##0_-;\-* #,##0_-;_-* &quot;-&quot;??_-;_-@_-"/>
    <numFmt numFmtId="182" formatCode="0;[Red]0"/>
    <numFmt numFmtId="183" formatCode="#,##0.0"/>
    <numFmt numFmtId="184" formatCode="\(\3\8\3\7\8\7.\9\5\)"/>
    <numFmt numFmtId="185" formatCode="#,##0.00;[Red]#,##0.00"/>
    <numFmt numFmtId="186" formatCode="#,##0.00_ ;[Red]\-#,##0.00\ "/>
    <numFmt numFmtId="187" formatCode="0.0"/>
    <numFmt numFmtId="188" formatCode="#,##0.0;[Red]#,##0.0"/>
    <numFmt numFmtId="189" formatCode="_-* #,##0.0_-;\-* #,##0.0_-;_-* &quot;-&quot;??_-;_-@_-"/>
    <numFmt numFmtId="190" formatCode="_-* #,##0.000_-;\-* #,##0.000_-;_-* &quot;-&quot;??_-;_-@_-"/>
  </numFmts>
  <fonts count="6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7"/>
      <name val="TH SarabunPSK"/>
      <family val="2"/>
    </font>
    <font>
      <sz val="16"/>
      <color indexed="8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8"/>
      <name val="TH SarabunPSK"/>
      <family val="2"/>
    </font>
    <font>
      <b/>
      <i/>
      <sz val="18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i/>
      <sz val="16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181" fontId="8" fillId="0" borderId="0" xfId="38" applyNumberFormat="1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wrapText="1"/>
    </xf>
    <xf numFmtId="181" fontId="4" fillId="0" borderId="0" xfId="38" applyNumberFormat="1" applyFont="1" applyAlignment="1">
      <alignment/>
    </xf>
    <xf numFmtId="181" fontId="6" fillId="0" borderId="0" xfId="38" applyNumberFormat="1" applyFont="1" applyAlignment="1">
      <alignment/>
    </xf>
    <xf numFmtId="0" fontId="3" fillId="0" borderId="0" xfId="0" applyFont="1" applyAlignment="1">
      <alignment vertical="top" wrapText="1"/>
    </xf>
    <xf numFmtId="181" fontId="3" fillId="0" borderId="0" xfId="0" applyNumberFormat="1" applyFont="1" applyAlignment="1">
      <alignment vertical="top" wrapText="1"/>
    </xf>
    <xf numFmtId="181" fontId="6" fillId="0" borderId="0" xfId="0" applyNumberFormat="1" applyFont="1" applyAlignment="1">
      <alignment vertical="top" wrapText="1"/>
    </xf>
    <xf numFmtId="181" fontId="6" fillId="0" borderId="0" xfId="0" applyNumberFormat="1" applyFont="1" applyAlignment="1">
      <alignment vertical="top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4" fontId="6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58" fillId="0" borderId="24" xfId="0" applyFont="1" applyBorder="1" applyAlignment="1">
      <alignment horizontal="center"/>
    </xf>
    <xf numFmtId="180" fontId="4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" fontId="4" fillId="0" borderId="24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27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8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6" xfId="0" applyFont="1" applyBorder="1" applyAlignment="1">
      <alignment/>
    </xf>
    <xf numFmtId="180" fontId="6" fillId="0" borderId="24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left" indent="1"/>
    </xf>
    <xf numFmtId="4" fontId="6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4" fillId="0" borderId="26" xfId="0" applyFont="1" applyBorder="1" applyAlignment="1">
      <alignment horizontal="left" indent="1"/>
    </xf>
    <xf numFmtId="43" fontId="4" fillId="0" borderId="24" xfId="38" applyNumberFormat="1" applyFont="1" applyBorder="1" applyAlignment="1">
      <alignment/>
    </xf>
    <xf numFmtId="181" fontId="4" fillId="0" borderId="24" xfId="38" applyNumberFormat="1" applyFont="1" applyBorder="1" applyAlignment="1">
      <alignment/>
    </xf>
    <xf numFmtId="0" fontId="16" fillId="0" borderId="26" xfId="0" applyFont="1" applyBorder="1" applyAlignment="1">
      <alignment horizontal="left" indent="1"/>
    </xf>
    <xf numFmtId="0" fontId="4" fillId="0" borderId="29" xfId="0" applyFont="1" applyBorder="1" applyAlignment="1">
      <alignment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/>
    </xf>
    <xf numFmtId="43" fontId="6" fillId="0" borderId="32" xfId="38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3" fontId="6" fillId="0" borderId="0" xfId="38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center"/>
    </xf>
    <xf numFmtId="180" fontId="6" fillId="0" borderId="23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80" fontId="6" fillId="0" borderId="27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7" xfId="0" applyNumberFormat="1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180" fontId="6" fillId="0" borderId="24" xfId="0" applyNumberFormat="1" applyFont="1" applyBorder="1" applyAlignment="1">
      <alignment horizontal="right"/>
    </xf>
    <xf numFmtId="3" fontId="4" fillId="0" borderId="24" xfId="38" applyNumberFormat="1" applyFont="1" applyBorder="1" applyAlignment="1">
      <alignment horizontal="center"/>
    </xf>
    <xf numFmtId="181" fontId="4" fillId="0" borderId="24" xfId="38" applyNumberFormat="1" applyFont="1" applyBorder="1" applyAlignment="1">
      <alignment horizontal="right"/>
    </xf>
    <xf numFmtId="3" fontId="4" fillId="0" borderId="27" xfId="0" applyNumberFormat="1" applyFont="1" applyBorder="1" applyAlignment="1">
      <alignment/>
    </xf>
    <xf numFmtId="4" fontId="4" fillId="0" borderId="24" xfId="38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center"/>
    </xf>
    <xf numFmtId="43" fontId="6" fillId="0" borderId="24" xfId="38" applyFont="1" applyBorder="1" applyAlignment="1">
      <alignment/>
    </xf>
    <xf numFmtId="181" fontId="6" fillId="0" borderId="24" xfId="38" applyNumberFormat="1" applyFont="1" applyBorder="1" applyAlignment="1">
      <alignment/>
    </xf>
    <xf numFmtId="180" fontId="8" fillId="0" borderId="24" xfId="0" applyNumberFormat="1" applyFont="1" applyBorder="1" applyAlignment="1">
      <alignment horizontal="center"/>
    </xf>
    <xf numFmtId="43" fontId="4" fillId="0" borderId="24" xfId="38" applyFont="1" applyBorder="1" applyAlignment="1">
      <alignment horizontal="center"/>
    </xf>
    <xf numFmtId="4" fontId="4" fillId="0" borderId="28" xfId="0" applyNumberFormat="1" applyFont="1" applyBorder="1" applyAlignment="1">
      <alignment/>
    </xf>
    <xf numFmtId="43" fontId="4" fillId="0" borderId="28" xfId="38" applyFont="1" applyBorder="1" applyAlignment="1">
      <alignment horizontal="center"/>
    </xf>
    <xf numFmtId="0" fontId="12" fillId="0" borderId="26" xfId="0" applyFont="1" applyBorder="1" applyAlignment="1">
      <alignment/>
    </xf>
    <xf numFmtId="43" fontId="4" fillId="0" borderId="24" xfId="38" applyFont="1" applyBorder="1" applyAlignment="1">
      <alignment horizontal="right"/>
    </xf>
    <xf numFmtId="0" fontId="17" fillId="0" borderId="26" xfId="0" applyFont="1" applyBorder="1" applyAlignment="1">
      <alignment/>
    </xf>
    <xf numFmtId="181" fontId="6" fillId="0" borderId="24" xfId="0" applyNumberFormat="1" applyFont="1" applyBorder="1" applyAlignment="1">
      <alignment/>
    </xf>
    <xf numFmtId="0" fontId="6" fillId="0" borderId="24" xfId="0" applyFont="1" applyBorder="1" applyAlignment="1">
      <alignment/>
    </xf>
    <xf numFmtId="180" fontId="18" fillId="0" borderId="24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181" fontId="4" fillId="0" borderId="24" xfId="0" applyNumberFormat="1" applyFont="1" applyBorder="1" applyAlignment="1">
      <alignment/>
    </xf>
    <xf numFmtId="181" fontId="4" fillId="0" borderId="27" xfId="0" applyNumberFormat="1" applyFont="1" applyBorder="1" applyAlignment="1">
      <alignment/>
    </xf>
    <xf numFmtId="180" fontId="18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43" fontId="4" fillId="0" borderId="27" xfId="38" applyNumberFormat="1" applyFont="1" applyBorder="1" applyAlignment="1">
      <alignment horizontal="center"/>
    </xf>
    <xf numFmtId="43" fontId="4" fillId="0" borderId="27" xfId="38" applyFont="1" applyBorder="1" applyAlignment="1">
      <alignment horizontal="center"/>
    </xf>
    <xf numFmtId="181" fontId="6" fillId="0" borderId="27" xfId="38" applyNumberFormat="1" applyFont="1" applyBorder="1" applyAlignment="1">
      <alignment/>
    </xf>
    <xf numFmtId="43" fontId="4" fillId="0" borderId="27" xfId="38" applyFont="1" applyBorder="1" applyAlignment="1">
      <alignment/>
    </xf>
    <xf numFmtId="181" fontId="6" fillId="0" borderId="27" xfId="0" applyNumberFormat="1" applyFont="1" applyBorder="1" applyAlignment="1">
      <alignment/>
    </xf>
    <xf numFmtId="181" fontId="6" fillId="0" borderId="27" xfId="38" applyNumberFormat="1" applyFont="1" applyBorder="1" applyAlignment="1">
      <alignment horizontal="center"/>
    </xf>
    <xf numFmtId="181" fontId="4" fillId="0" borderId="24" xfId="38" applyNumberFormat="1" applyFont="1" applyBorder="1" applyAlignment="1">
      <alignment horizontal="center"/>
    </xf>
    <xf numFmtId="181" fontId="4" fillId="0" borderId="28" xfId="38" applyNumberFormat="1" applyFont="1" applyBorder="1" applyAlignment="1">
      <alignment horizontal="center"/>
    </xf>
    <xf numFmtId="4" fontId="4" fillId="0" borderId="34" xfId="0" applyNumberFormat="1" applyFont="1" applyBorder="1" applyAlignment="1">
      <alignment/>
    </xf>
    <xf numFmtId="181" fontId="4" fillId="0" borderId="29" xfId="38" applyNumberFormat="1" applyFont="1" applyBorder="1" applyAlignment="1">
      <alignment horizontal="center"/>
    </xf>
    <xf numFmtId="180" fontId="4" fillId="0" borderId="29" xfId="0" applyNumberFormat="1" applyFont="1" applyBorder="1" applyAlignment="1">
      <alignment/>
    </xf>
    <xf numFmtId="181" fontId="4" fillId="0" borderId="35" xfId="38" applyNumberFormat="1" applyFont="1" applyBorder="1" applyAlignment="1">
      <alignment horizontal="center"/>
    </xf>
    <xf numFmtId="4" fontId="6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180" fontId="6" fillId="0" borderId="36" xfId="0" applyNumberFormat="1" applyFont="1" applyBorder="1" applyAlignment="1">
      <alignment/>
    </xf>
    <xf numFmtId="0" fontId="4" fillId="0" borderId="33" xfId="0" applyFont="1" applyBorder="1" applyAlignment="1">
      <alignment/>
    </xf>
    <xf numFmtId="4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21" xfId="0" applyFont="1" applyBorder="1" applyAlignment="1">
      <alignment/>
    </xf>
    <xf numFmtId="185" fontId="6" fillId="0" borderId="23" xfId="0" applyNumberFormat="1" applyFont="1" applyBorder="1" applyAlignment="1">
      <alignment/>
    </xf>
    <xf numFmtId="185" fontId="6" fillId="0" borderId="24" xfId="0" applyNumberFormat="1" applyFont="1" applyBorder="1" applyAlignment="1">
      <alignment/>
    </xf>
    <xf numFmtId="0" fontId="12" fillId="0" borderId="26" xfId="0" applyFont="1" applyBorder="1" applyAlignment="1" quotePrefix="1">
      <alignment/>
    </xf>
    <xf numFmtId="180" fontId="6" fillId="0" borderId="24" xfId="38" applyNumberFormat="1" applyFont="1" applyBorder="1" applyAlignment="1">
      <alignment/>
    </xf>
    <xf numFmtId="0" fontId="4" fillId="0" borderId="26" xfId="0" applyFont="1" applyBorder="1" applyAlignment="1" quotePrefix="1">
      <alignment/>
    </xf>
    <xf numFmtId="43" fontId="18" fillId="0" borderId="24" xfId="38" applyFont="1" applyBorder="1" applyAlignment="1">
      <alignment/>
    </xf>
    <xf numFmtId="181" fontId="18" fillId="0" borderId="24" xfId="38" applyNumberFormat="1" applyFont="1" applyBorder="1" applyAlignment="1">
      <alignment/>
    </xf>
    <xf numFmtId="0" fontId="20" fillId="0" borderId="26" xfId="0" applyFont="1" applyBorder="1" applyAlignment="1">
      <alignment/>
    </xf>
    <xf numFmtId="0" fontId="16" fillId="0" borderId="26" xfId="0" applyFont="1" applyBorder="1" applyAlignment="1">
      <alignment/>
    </xf>
    <xf numFmtId="4" fontId="6" fillId="0" borderId="32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43" fontId="6" fillId="0" borderId="24" xfId="38" applyNumberFormat="1" applyFont="1" applyBorder="1" applyAlignment="1">
      <alignment/>
    </xf>
    <xf numFmtId="43" fontId="4" fillId="0" borderId="26" xfId="38" applyFont="1" applyBorder="1" applyAlignment="1">
      <alignment/>
    </xf>
    <xf numFmtId="180" fontId="6" fillId="0" borderId="36" xfId="38" applyNumberFormat="1" applyFont="1" applyBorder="1" applyAlignment="1">
      <alignment/>
    </xf>
    <xf numFmtId="0" fontId="6" fillId="0" borderId="23" xfId="0" applyFont="1" applyBorder="1" applyAlignment="1">
      <alignment/>
    </xf>
    <xf numFmtId="43" fontId="4" fillId="0" borderId="24" xfId="38" applyNumberFormat="1" applyFont="1" applyBorder="1" applyAlignment="1">
      <alignment horizontal="center"/>
    </xf>
    <xf numFmtId="3" fontId="58" fillId="0" borderId="24" xfId="0" applyNumberFormat="1" applyFont="1" applyBorder="1" applyAlignment="1">
      <alignment horizontal="center"/>
    </xf>
    <xf numFmtId="181" fontId="4" fillId="0" borderId="37" xfId="38" applyNumberFormat="1" applyFont="1" applyBorder="1" applyAlignment="1">
      <alignment horizontal="center"/>
    </xf>
    <xf numFmtId="3" fontId="4" fillId="0" borderId="37" xfId="0" applyNumberFormat="1" applyFont="1" applyBorder="1" applyAlignment="1">
      <alignment/>
    </xf>
    <xf numFmtId="3" fontId="4" fillId="0" borderId="37" xfId="0" applyNumberFormat="1" applyFont="1" applyBorder="1" applyAlignment="1">
      <alignment horizontal="center"/>
    </xf>
    <xf numFmtId="180" fontId="4" fillId="0" borderId="37" xfId="0" applyNumberFormat="1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3" fontId="4" fillId="0" borderId="24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/>
    </xf>
    <xf numFmtId="181" fontId="4" fillId="0" borderId="37" xfId="38" applyNumberFormat="1" applyFont="1" applyBorder="1" applyAlignment="1">
      <alignment horizontal="right"/>
    </xf>
    <xf numFmtId="3" fontId="6" fillId="0" borderId="36" xfId="0" applyNumberFormat="1" applyFont="1" applyBorder="1" applyAlignment="1">
      <alignment horizontal="center"/>
    </xf>
    <xf numFmtId="43" fontId="4" fillId="0" borderId="15" xfId="38" applyFont="1" applyBorder="1" applyAlignment="1">
      <alignment/>
    </xf>
    <xf numFmtId="180" fontId="8" fillId="0" borderId="37" xfId="0" applyNumberFormat="1" applyFont="1" applyBorder="1" applyAlignment="1">
      <alignment/>
    </xf>
    <xf numFmtId="43" fontId="18" fillId="0" borderId="36" xfId="38" applyFont="1" applyBorder="1" applyAlignment="1">
      <alignment/>
    </xf>
    <xf numFmtId="180" fontId="18" fillId="0" borderId="15" xfId="0" applyNumberFormat="1" applyFont="1" applyBorder="1" applyAlignment="1">
      <alignment/>
    </xf>
    <xf numFmtId="180" fontId="18" fillId="0" borderId="36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15" fillId="0" borderId="26" xfId="0" applyFont="1" applyBorder="1" applyAlignment="1">
      <alignment horizontal="left" indent="1"/>
    </xf>
    <xf numFmtId="43" fontId="4" fillId="0" borderId="37" xfId="38" applyFont="1" applyBorder="1" applyAlignment="1">
      <alignment/>
    </xf>
    <xf numFmtId="43" fontId="6" fillId="0" borderId="36" xfId="38" applyFont="1" applyBorder="1" applyAlignment="1">
      <alignment/>
    </xf>
    <xf numFmtId="181" fontId="6" fillId="0" borderId="36" xfId="38" applyNumberFormat="1" applyFont="1" applyBorder="1" applyAlignment="1">
      <alignment/>
    </xf>
    <xf numFmtId="43" fontId="6" fillId="0" borderId="23" xfId="38" applyFont="1" applyBorder="1" applyAlignment="1">
      <alignment/>
    </xf>
    <xf numFmtId="181" fontId="6" fillId="0" borderId="23" xfId="38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180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26" xfId="0" applyFont="1" applyBorder="1" applyAlignment="1">
      <alignment horizontal="center"/>
    </xf>
    <xf numFmtId="4" fontId="4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3" fontId="6" fillId="0" borderId="0" xfId="38" applyFont="1" applyAlignment="1">
      <alignment/>
    </xf>
    <xf numFmtId="43" fontId="4" fillId="0" borderId="0" xfId="38" applyFont="1" applyAlignment="1">
      <alignment/>
    </xf>
    <xf numFmtId="43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 quotePrefix="1">
      <alignment horizontal="center" vertical="center" textRotation="180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181" fontId="4" fillId="0" borderId="15" xfId="38" applyNumberFormat="1" applyFont="1" applyBorder="1" applyAlignment="1">
      <alignment horizontal="center"/>
    </xf>
    <xf numFmtId="181" fontId="4" fillId="0" borderId="15" xfId="38" applyNumberFormat="1" applyFont="1" applyBorder="1" applyAlignment="1">
      <alignment/>
    </xf>
    <xf numFmtId="181" fontId="6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43" fontId="4" fillId="0" borderId="16" xfId="38" applyFont="1" applyBorder="1" applyAlignment="1">
      <alignment/>
    </xf>
    <xf numFmtId="43" fontId="4" fillId="0" borderId="14" xfId="38" applyFont="1" applyBorder="1" applyAlignment="1">
      <alignment/>
    </xf>
    <xf numFmtId="181" fontId="4" fillId="0" borderId="14" xfId="38" applyNumberFormat="1" applyFont="1" applyBorder="1" applyAlignment="1">
      <alignment/>
    </xf>
    <xf numFmtId="18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9" xfId="0" applyFont="1" applyBorder="1" applyAlignment="1">
      <alignment horizontal="center"/>
    </xf>
    <xf numFmtId="3" fontId="6" fillId="0" borderId="38" xfId="0" applyNumberFormat="1" applyFont="1" applyBorder="1" applyAlignment="1">
      <alignment/>
    </xf>
    <xf numFmtId="181" fontId="6" fillId="0" borderId="38" xfId="38" applyNumberFormat="1" applyFont="1" applyBorder="1" applyAlignment="1">
      <alignment/>
    </xf>
    <xf numFmtId="0" fontId="4" fillId="0" borderId="19" xfId="0" applyFont="1" applyBorder="1" applyAlignment="1">
      <alignment/>
    </xf>
    <xf numFmtId="181" fontId="6" fillId="0" borderId="0" xfId="38" applyNumberFormat="1" applyFont="1" applyBorder="1" applyAlignment="1">
      <alignment/>
    </xf>
    <xf numFmtId="3" fontId="4" fillId="0" borderId="15" xfId="0" applyNumberFormat="1" applyFont="1" applyBorder="1" applyAlignment="1" quotePrefix="1">
      <alignment horizontal="center"/>
    </xf>
    <xf numFmtId="3" fontId="4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38" xfId="0" applyNumberFormat="1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181" fontId="4" fillId="0" borderId="16" xfId="38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3" fontId="6" fillId="0" borderId="39" xfId="0" applyNumberFormat="1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3" fontId="4" fillId="0" borderId="15" xfId="38" applyFont="1" applyBorder="1" applyAlignment="1">
      <alignment horizontal="center"/>
    </xf>
    <xf numFmtId="0" fontId="4" fillId="0" borderId="15" xfId="0" applyFont="1" applyBorder="1" applyAlignment="1">
      <alignment horizontal="left" indent="3"/>
    </xf>
    <xf numFmtId="1" fontId="4" fillId="0" borderId="36" xfId="0" applyNumberFormat="1" applyFont="1" applyBorder="1" applyAlignment="1">
      <alignment horizontal="center"/>
    </xf>
    <xf numFmtId="181" fontId="6" fillId="0" borderId="36" xfId="38" applyNumberFormat="1" applyFont="1" applyBorder="1" applyAlignment="1">
      <alignment horizontal="center"/>
    </xf>
    <xf numFmtId="0" fontId="4" fillId="0" borderId="0" xfId="0" applyFont="1" applyAlignment="1">
      <alignment vertical="center" textRotation="180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3" fontId="4" fillId="0" borderId="0" xfId="38" applyFont="1" applyBorder="1" applyAlignment="1">
      <alignment/>
    </xf>
    <xf numFmtId="3" fontId="4" fillId="0" borderId="0" xfId="0" applyNumberFormat="1" applyFont="1" applyBorder="1" applyAlignment="1">
      <alignment/>
    </xf>
    <xf numFmtId="181" fontId="4" fillId="0" borderId="0" xfId="38" applyNumberFormat="1" applyFont="1" applyBorder="1" applyAlignment="1">
      <alignment/>
    </xf>
    <xf numFmtId="189" fontId="4" fillId="0" borderId="0" xfId="38" applyNumberFormat="1" applyFont="1" applyBorder="1" applyAlignment="1" quotePrefix="1">
      <alignment horizontal="center"/>
    </xf>
    <xf numFmtId="43" fontId="4" fillId="0" borderId="0" xfId="38" applyFont="1" applyBorder="1" applyAlignment="1" quotePrefix="1">
      <alignment horizontal="center"/>
    </xf>
    <xf numFmtId="43" fontId="6" fillId="0" borderId="0" xfId="38" applyFont="1" applyBorder="1" applyAlignment="1" quotePrefix="1">
      <alignment horizontal="center"/>
    </xf>
    <xf numFmtId="43" fontId="4" fillId="0" borderId="0" xfId="38" applyFont="1" applyBorder="1" applyAlignment="1">
      <alignment horizontal="center"/>
    </xf>
    <xf numFmtId="180" fontId="8" fillId="0" borderId="24" xfId="0" applyNumberFormat="1" applyFont="1" applyBorder="1" applyAlignment="1">
      <alignment/>
    </xf>
    <xf numFmtId="180" fontId="4" fillId="0" borderId="24" xfId="38" applyNumberFormat="1" applyFont="1" applyBorder="1" applyAlignment="1">
      <alignment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6" fillId="0" borderId="0" xfId="0" applyFont="1" applyAlignment="1">
      <alignment/>
    </xf>
    <xf numFmtId="181" fontId="6" fillId="0" borderId="0" xfId="38" applyNumberFormat="1" applyFont="1" applyAlignment="1">
      <alignment/>
    </xf>
    <xf numFmtId="0" fontId="6" fillId="0" borderId="0" xfId="0" applyFont="1" applyAlignment="1">
      <alignment wrapText="1"/>
    </xf>
    <xf numFmtId="181" fontId="6" fillId="0" borderId="0" xfId="38" applyNumberFormat="1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 quotePrefix="1">
      <alignment/>
    </xf>
    <xf numFmtId="181" fontId="6" fillId="0" borderId="0" xfId="38" applyNumberFormat="1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181" fontId="17" fillId="0" borderId="0" xfId="38" applyNumberFormat="1" applyFont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181" fontId="6" fillId="0" borderId="0" xfId="38" applyNumberFormat="1" applyFont="1" applyAlignment="1">
      <alignment vertical="top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180" fontId="6" fillId="0" borderId="0" xfId="38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6" fillId="0" borderId="0" xfId="0" applyNumberFormat="1" applyFont="1" applyAlignment="1" quotePrefix="1">
      <alignment horizontal="center" vertical="center" textRotation="180"/>
    </xf>
    <xf numFmtId="0" fontId="6" fillId="0" borderId="0" xfId="0" applyFont="1" applyAlignment="1" quotePrefix="1">
      <alignment horizontal="center" vertical="center" textRotation="180"/>
    </xf>
    <xf numFmtId="0" fontId="6" fillId="0" borderId="0" xfId="0" applyFont="1" applyAlignment="1">
      <alignment horizontal="center" vertical="center" textRotation="180"/>
    </xf>
    <xf numFmtId="3" fontId="4" fillId="0" borderId="16" xfId="0" applyNumberFormat="1" applyFont="1" applyBorder="1" applyAlignment="1" quotePrefix="1">
      <alignment horizontal="center"/>
    </xf>
    <xf numFmtId="3" fontId="4" fillId="0" borderId="14" xfId="0" applyNumberFormat="1" applyFont="1" applyBorder="1" applyAlignment="1" quotePrefix="1">
      <alignment horizontal="center"/>
    </xf>
    <xf numFmtId="3" fontId="6" fillId="0" borderId="32" xfId="0" applyNumberFormat="1" applyFont="1" applyBorder="1" applyAlignment="1" quotePrefix="1">
      <alignment horizontal="center"/>
    </xf>
    <xf numFmtId="3" fontId="6" fillId="0" borderId="38" xfId="0" applyNumberFormat="1" applyFont="1" applyBorder="1" applyAlignment="1" quotePrefix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190" zoomScaleSheetLayoutView="190" zoomScalePageLayoutView="0" workbookViewId="0" topLeftCell="A1">
      <selection activeCell="E24" sqref="E24"/>
    </sheetView>
  </sheetViews>
  <sheetFormatPr defaultColWidth="9.140625" defaultRowHeight="21.75"/>
  <cols>
    <col min="1" max="1" width="2.8515625" style="2" customWidth="1"/>
    <col min="2" max="2" width="3.7109375" style="2" customWidth="1"/>
    <col min="3" max="3" width="54.8515625" style="2" customWidth="1"/>
    <col min="4" max="4" width="9.421875" style="2" bestFit="1" customWidth="1"/>
    <col min="5" max="5" width="13.421875" style="2" customWidth="1"/>
    <col min="6" max="6" width="7.140625" style="8" customWidth="1"/>
    <col min="7" max="16384" width="9.140625" style="2" customWidth="1"/>
  </cols>
  <sheetData>
    <row r="1" spans="1:6" ht="23.25">
      <c r="A1" s="282" t="s">
        <v>157</v>
      </c>
      <c r="B1" s="282"/>
      <c r="C1" s="282"/>
      <c r="D1" s="282"/>
      <c r="E1" s="282"/>
      <c r="F1" s="282"/>
    </row>
    <row r="2" spans="1:6" ht="23.25">
      <c r="A2" s="282" t="s">
        <v>160</v>
      </c>
      <c r="B2" s="282"/>
      <c r="C2" s="282"/>
      <c r="D2" s="282"/>
      <c r="E2" s="282"/>
      <c r="F2" s="282"/>
    </row>
    <row r="3" spans="1:6" ht="26.25">
      <c r="A3" s="282" t="s">
        <v>236</v>
      </c>
      <c r="B3" s="282"/>
      <c r="C3" s="282"/>
      <c r="D3" s="282"/>
      <c r="E3" s="282"/>
      <c r="F3" s="282"/>
    </row>
    <row r="4" spans="1:6" ht="23.25">
      <c r="A4" s="282" t="s">
        <v>158</v>
      </c>
      <c r="B4" s="282"/>
      <c r="C4" s="282"/>
      <c r="D4" s="282"/>
      <c r="E4" s="282"/>
      <c r="F4" s="282"/>
    </row>
    <row r="5" spans="1:6" ht="23.25">
      <c r="A5" s="282" t="s">
        <v>159</v>
      </c>
      <c r="B5" s="282"/>
      <c r="C5" s="282"/>
      <c r="D5" s="282"/>
      <c r="E5" s="282"/>
      <c r="F5" s="282"/>
    </row>
    <row r="6" spans="1:6" ht="23.25">
      <c r="A6" s="1"/>
      <c r="B6" s="1"/>
      <c r="C6" s="1"/>
      <c r="D6" s="1"/>
      <c r="E6" s="1"/>
      <c r="F6" s="1"/>
    </row>
    <row r="7" spans="1:6" ht="23.25">
      <c r="A7" s="283" t="s">
        <v>237</v>
      </c>
      <c r="B7" s="283"/>
      <c r="C7" s="283"/>
      <c r="D7" s="283"/>
      <c r="E7" s="283"/>
      <c r="F7" s="283"/>
    </row>
    <row r="9" spans="1:6" ht="22.5">
      <c r="A9" s="4" t="s">
        <v>168</v>
      </c>
      <c r="C9" s="4"/>
      <c r="D9" s="4" t="s">
        <v>32</v>
      </c>
      <c r="E9" s="5">
        <f>SUM(E10+E12+E14+E16)</f>
        <v>27006000</v>
      </c>
      <c r="F9" s="6" t="s">
        <v>2</v>
      </c>
    </row>
    <row r="10" spans="2:6" ht="21">
      <c r="B10" s="2" t="s">
        <v>3</v>
      </c>
      <c r="D10" s="2" t="s">
        <v>149</v>
      </c>
      <c r="E10" s="7">
        <v>25000000</v>
      </c>
      <c r="F10" s="8" t="s">
        <v>2</v>
      </c>
    </row>
    <row r="11" ht="21">
      <c r="A11" s="2" t="s">
        <v>238</v>
      </c>
    </row>
    <row r="12" spans="2:6" ht="21">
      <c r="B12" s="2" t="s">
        <v>4</v>
      </c>
      <c r="D12" s="2" t="s">
        <v>149</v>
      </c>
      <c r="E12" s="7">
        <v>5000</v>
      </c>
      <c r="F12" s="8" t="s">
        <v>2</v>
      </c>
    </row>
    <row r="13" spans="1:5" ht="21">
      <c r="A13" s="2" t="s">
        <v>239</v>
      </c>
      <c r="E13" s="7"/>
    </row>
    <row r="14" spans="2:6" ht="21">
      <c r="B14" s="2" t="s">
        <v>5</v>
      </c>
      <c r="D14" s="2" t="s">
        <v>149</v>
      </c>
      <c r="E14" s="7">
        <v>2000000</v>
      </c>
      <c r="F14" s="8" t="s">
        <v>2</v>
      </c>
    </row>
    <row r="15" ht="21">
      <c r="A15" s="2" t="s">
        <v>117</v>
      </c>
    </row>
    <row r="16" spans="2:6" s="4" customFormat="1" ht="21">
      <c r="B16" s="2" t="s">
        <v>121</v>
      </c>
      <c r="D16" s="2" t="s">
        <v>149</v>
      </c>
      <c r="E16" s="7">
        <v>1000</v>
      </c>
      <c r="F16" s="8" t="s">
        <v>2</v>
      </c>
    </row>
    <row r="17" ht="21">
      <c r="A17" s="2" t="s">
        <v>122</v>
      </c>
    </row>
    <row r="18" ht="21">
      <c r="E18" s="7"/>
    </row>
    <row r="19" spans="1:6" ht="22.5">
      <c r="A19" s="4" t="s">
        <v>169</v>
      </c>
      <c r="D19" s="4" t="s">
        <v>32</v>
      </c>
      <c r="E19" s="5">
        <f>SUM(E20:E23)</f>
        <v>16000000</v>
      </c>
      <c r="F19" s="6" t="s">
        <v>2</v>
      </c>
    </row>
    <row r="20" spans="2:5" ht="21">
      <c r="B20" s="2" t="s">
        <v>240</v>
      </c>
      <c r="E20" s="9"/>
    </row>
    <row r="21" spans="3:6" ht="21">
      <c r="C21" s="2" t="s">
        <v>188</v>
      </c>
      <c r="D21" s="2" t="s">
        <v>149</v>
      </c>
      <c r="E21" s="9">
        <v>3200000</v>
      </c>
      <c r="F21" s="8" t="s">
        <v>2</v>
      </c>
    </row>
    <row r="22" spans="3:6" ht="21">
      <c r="C22" s="2" t="s">
        <v>189</v>
      </c>
      <c r="D22" s="2" t="s">
        <v>149</v>
      </c>
      <c r="E22" s="10">
        <v>4800000</v>
      </c>
      <c r="F22" s="8" t="s">
        <v>2</v>
      </c>
    </row>
    <row r="23" spans="3:6" ht="21">
      <c r="C23" s="2" t="s">
        <v>190</v>
      </c>
      <c r="D23" s="2" t="s">
        <v>149</v>
      </c>
      <c r="E23" s="9">
        <v>8000000</v>
      </c>
      <c r="F23" s="8" t="s">
        <v>2</v>
      </c>
    </row>
    <row r="25" ht="21">
      <c r="E25" s="7"/>
    </row>
    <row r="28" ht="21">
      <c r="E28" s="7"/>
    </row>
    <row r="29" ht="21">
      <c r="B29" s="11"/>
    </row>
    <row r="30" ht="21">
      <c r="C30" s="11"/>
    </row>
  </sheetData>
  <sheetProtection/>
  <mergeCells count="6">
    <mergeCell ref="A1:F1"/>
    <mergeCell ref="A2:F2"/>
    <mergeCell ref="A3:F3"/>
    <mergeCell ref="A4:F4"/>
    <mergeCell ref="A5:F5"/>
    <mergeCell ref="A7:F7"/>
  </mergeCells>
  <printOptions/>
  <pageMargins left="0.984251968503937" right="0.5905511811023623" top="0.984251968503937" bottom="0.5905511811023623" header="0.7086614173228347" footer="0.5118110236220472"/>
  <pageSetup firstPageNumber="458" useFirstPageNumber="1" horizontalDpi="600" verticalDpi="600" orientation="portrait" paperSize="9" r:id="rId1"/>
  <headerFooter alignWithMargins="0">
    <oddHeader>&amp;C&amp;"Cordia New,ตัวหนา"-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tabSelected="1" view="pageBreakPreview" zoomScale="190" zoomScaleSheetLayoutView="190" zoomScalePageLayoutView="0" workbookViewId="0" topLeftCell="A145">
      <selection activeCell="J136" sqref="J136"/>
    </sheetView>
  </sheetViews>
  <sheetFormatPr defaultColWidth="9.140625" defaultRowHeight="21.75"/>
  <cols>
    <col min="1" max="2" width="2.8515625" style="2" customWidth="1"/>
    <col min="3" max="3" width="54.8515625" style="2" customWidth="1"/>
    <col min="4" max="4" width="11.00390625" style="2" customWidth="1"/>
    <col min="5" max="5" width="14.7109375" style="2" customWidth="1"/>
    <col min="6" max="6" width="6.57421875" style="8" customWidth="1"/>
    <col min="7" max="16384" width="9.140625" style="2" customWidth="1"/>
  </cols>
  <sheetData>
    <row r="1" spans="1:6" ht="23.25">
      <c r="A1" s="282" t="s">
        <v>161</v>
      </c>
      <c r="B1" s="282"/>
      <c r="C1" s="282"/>
      <c r="D1" s="282"/>
      <c r="E1" s="282"/>
      <c r="F1" s="282"/>
    </row>
    <row r="2" spans="1:6" ht="23.25">
      <c r="A2" s="282" t="s">
        <v>160</v>
      </c>
      <c r="B2" s="282"/>
      <c r="C2" s="282"/>
      <c r="D2" s="282"/>
      <c r="E2" s="282"/>
      <c r="F2" s="282"/>
    </row>
    <row r="3" spans="1:6" ht="26.25">
      <c r="A3" s="282" t="s">
        <v>236</v>
      </c>
      <c r="B3" s="282"/>
      <c r="C3" s="282"/>
      <c r="D3" s="282"/>
      <c r="E3" s="282"/>
      <c r="F3" s="282"/>
    </row>
    <row r="4" spans="1:6" ht="23.25">
      <c r="A4" s="282" t="s">
        <v>158</v>
      </c>
      <c r="B4" s="282"/>
      <c r="C4" s="282"/>
      <c r="D4" s="282"/>
      <c r="E4" s="282"/>
      <c r="F4" s="282"/>
    </row>
    <row r="5" spans="1:6" ht="23.25">
      <c r="A5" s="282" t="s">
        <v>159</v>
      </c>
      <c r="B5" s="282"/>
      <c r="C5" s="282"/>
      <c r="D5" s="282"/>
      <c r="E5" s="282"/>
      <c r="F5" s="282"/>
    </row>
    <row r="6" spans="1:6" s="12" customFormat="1" ht="12">
      <c r="A6" s="289"/>
      <c r="B6" s="289"/>
      <c r="C6" s="289"/>
      <c r="D6" s="289"/>
      <c r="E6" s="289"/>
      <c r="F6" s="289"/>
    </row>
    <row r="7" spans="1:6" ht="23.25">
      <c r="A7" s="3" t="s">
        <v>248</v>
      </c>
      <c r="B7" s="3"/>
      <c r="C7" s="3"/>
      <c r="D7" s="3"/>
      <c r="E7" s="3"/>
      <c r="F7" s="3"/>
    </row>
    <row r="8" s="12" customFormat="1" ht="12">
      <c r="F8" s="13"/>
    </row>
    <row r="9" spans="1:6" s="15" customFormat="1" ht="23.25">
      <c r="A9" s="14" t="s">
        <v>166</v>
      </c>
      <c r="C9" s="14"/>
      <c r="D9" s="14" t="s">
        <v>32</v>
      </c>
      <c r="E9" s="16">
        <f>SUM(E10+E12+E14+E17)</f>
        <v>6151000</v>
      </c>
      <c r="F9" s="17" t="s">
        <v>2</v>
      </c>
    </row>
    <row r="10" spans="2:6" s="4" customFormat="1" ht="21">
      <c r="B10" s="4" t="s">
        <v>140</v>
      </c>
      <c r="D10" s="4" t="s">
        <v>149</v>
      </c>
      <c r="E10" s="19">
        <v>1130000</v>
      </c>
      <c r="F10" s="6" t="s">
        <v>2</v>
      </c>
    </row>
    <row r="11" spans="1:6" ht="48" customHeight="1">
      <c r="A11" s="291" t="s">
        <v>254</v>
      </c>
      <c r="B11" s="291"/>
      <c r="C11" s="291"/>
      <c r="D11" s="291"/>
      <c r="E11" s="291"/>
      <c r="F11" s="291"/>
    </row>
    <row r="12" spans="2:6" s="4" customFormat="1" ht="21">
      <c r="B12" s="4" t="s">
        <v>141</v>
      </c>
      <c r="D12" s="4" t="s">
        <v>149</v>
      </c>
      <c r="E12" s="19">
        <v>4500000</v>
      </c>
      <c r="F12" s="6" t="s">
        <v>2</v>
      </c>
    </row>
    <row r="13" spans="1:6" ht="56.25" customHeight="1">
      <c r="A13" s="286" t="s">
        <v>292</v>
      </c>
      <c r="B13" s="287"/>
      <c r="C13" s="287"/>
      <c r="D13" s="287"/>
      <c r="E13" s="287"/>
      <c r="F13" s="287"/>
    </row>
    <row r="14" spans="2:6" s="4" customFormat="1" ht="21">
      <c r="B14" s="4" t="s">
        <v>142</v>
      </c>
      <c r="D14" s="4" t="s">
        <v>149</v>
      </c>
      <c r="E14" s="19">
        <v>1000</v>
      </c>
      <c r="F14" s="6" t="s">
        <v>2</v>
      </c>
    </row>
    <row r="15" spans="1:6" ht="72.75" customHeight="1">
      <c r="A15" s="284" t="s">
        <v>293</v>
      </c>
      <c r="B15" s="284"/>
      <c r="C15" s="284"/>
      <c r="D15" s="284"/>
      <c r="E15" s="284"/>
      <c r="F15" s="284"/>
    </row>
    <row r="16" spans="1:6" s="4" customFormat="1" ht="22.5" customHeight="1">
      <c r="A16" s="18"/>
      <c r="B16" s="290" t="s">
        <v>138</v>
      </c>
      <c r="C16" s="290"/>
      <c r="E16" s="19"/>
      <c r="F16" s="6"/>
    </row>
    <row r="17" spans="1:6" s="4" customFormat="1" ht="22.5" customHeight="1">
      <c r="A17" s="18"/>
      <c r="B17" s="262"/>
      <c r="C17" s="263" t="s">
        <v>131</v>
      </c>
      <c r="D17" s="4" t="s">
        <v>149</v>
      </c>
      <c r="E17" s="19">
        <v>520000</v>
      </c>
      <c r="F17" s="6" t="s">
        <v>2</v>
      </c>
    </row>
    <row r="18" spans="1:6" ht="89.25" customHeight="1">
      <c r="A18" s="285" t="s">
        <v>303</v>
      </c>
      <c r="B18" s="285"/>
      <c r="C18" s="285"/>
      <c r="D18" s="285"/>
      <c r="E18" s="285"/>
      <c r="F18" s="285"/>
    </row>
    <row r="19" spans="1:6" s="15" customFormat="1" ht="23.25">
      <c r="A19" s="21"/>
      <c r="B19" s="21" t="s">
        <v>143</v>
      </c>
      <c r="C19" s="21"/>
      <c r="D19" s="21" t="s">
        <v>32</v>
      </c>
      <c r="E19" s="22">
        <f>SUM(E20)</f>
        <v>2490000</v>
      </c>
      <c r="F19" s="23" t="s">
        <v>2</v>
      </c>
    </row>
    <row r="20" spans="1:6" s="4" customFormat="1" ht="21">
      <c r="A20" s="24"/>
      <c r="B20" s="24"/>
      <c r="C20" s="25" t="s">
        <v>6</v>
      </c>
      <c r="D20" s="25" t="s">
        <v>32</v>
      </c>
      <c r="E20" s="26">
        <f>SUM(E21+E23)</f>
        <v>2490000</v>
      </c>
      <c r="F20" s="27" t="s">
        <v>2</v>
      </c>
    </row>
    <row r="21" spans="3:6" s="4" customFormat="1" ht="21">
      <c r="C21" s="4" t="s">
        <v>7</v>
      </c>
      <c r="D21" s="4" t="s">
        <v>149</v>
      </c>
      <c r="E21" s="19">
        <v>2400000</v>
      </c>
      <c r="F21" s="6" t="s">
        <v>2</v>
      </c>
    </row>
    <row r="22" spans="1:6" ht="142.5" customHeight="1">
      <c r="A22" s="286" t="s">
        <v>255</v>
      </c>
      <c r="B22" s="287"/>
      <c r="C22" s="287"/>
      <c r="D22" s="287"/>
      <c r="E22" s="287"/>
      <c r="F22" s="287"/>
    </row>
    <row r="23" spans="1:6" s="4" customFormat="1" ht="21">
      <c r="A23" s="264"/>
      <c r="B23" s="264"/>
      <c r="C23" s="264" t="s">
        <v>294</v>
      </c>
      <c r="D23" s="264" t="s">
        <v>149</v>
      </c>
      <c r="E23" s="265">
        <v>90000</v>
      </c>
      <c r="F23" s="6" t="s">
        <v>2</v>
      </c>
    </row>
    <row r="24" spans="1:6" ht="96" customHeight="1">
      <c r="A24" s="286" t="s">
        <v>249</v>
      </c>
      <c r="B24" s="286"/>
      <c r="C24" s="286"/>
      <c r="D24" s="286"/>
      <c r="E24" s="286"/>
      <c r="F24" s="286"/>
    </row>
    <row r="25" spans="1:6" s="15" customFormat="1" ht="23.25" customHeight="1">
      <c r="A25" s="14"/>
      <c r="B25" s="14" t="s">
        <v>163</v>
      </c>
      <c r="C25" s="14"/>
      <c r="D25" s="14" t="s">
        <v>32</v>
      </c>
      <c r="E25" s="16">
        <f>SUM(E26+E52+E90+E104)</f>
        <v>1774000</v>
      </c>
      <c r="F25" s="17" t="s">
        <v>2</v>
      </c>
    </row>
    <row r="26" spans="1:6" s="29" customFormat="1" ht="23.25" customHeight="1">
      <c r="A26" s="4"/>
      <c r="B26" s="4"/>
      <c r="C26" s="4" t="s">
        <v>69</v>
      </c>
      <c r="D26" s="4" t="s">
        <v>32</v>
      </c>
      <c r="E26" s="19">
        <f>SUM(E27+E29+E31+E33+E35+E37+E41+E43+E45+E47+E50)</f>
        <v>1143000</v>
      </c>
      <c r="F26" s="6" t="s">
        <v>2</v>
      </c>
    </row>
    <row r="27" spans="3:6" s="4" customFormat="1" ht="21">
      <c r="C27" s="4" t="s">
        <v>8</v>
      </c>
      <c r="D27" s="4" t="s">
        <v>149</v>
      </c>
      <c r="E27" s="19">
        <v>180000</v>
      </c>
      <c r="F27" s="6" t="s">
        <v>2</v>
      </c>
    </row>
    <row r="28" spans="1:6" s="4" customFormat="1" ht="72.75" customHeight="1">
      <c r="A28" s="286" t="s">
        <v>256</v>
      </c>
      <c r="B28" s="287"/>
      <c r="C28" s="287"/>
      <c r="D28" s="287"/>
      <c r="E28" s="287"/>
      <c r="F28" s="287"/>
    </row>
    <row r="29" spans="2:6" s="4" customFormat="1" ht="21">
      <c r="B29" s="92"/>
      <c r="C29" s="92" t="s">
        <v>9</v>
      </c>
      <c r="D29" s="4" t="s">
        <v>149</v>
      </c>
      <c r="E29" s="19">
        <v>1000</v>
      </c>
      <c r="F29" s="6" t="s">
        <v>2</v>
      </c>
    </row>
    <row r="30" spans="1:6" ht="45.75" customHeight="1">
      <c r="A30" s="286" t="s">
        <v>257</v>
      </c>
      <c r="B30" s="287"/>
      <c r="C30" s="287"/>
      <c r="D30" s="287"/>
      <c r="E30" s="287"/>
      <c r="F30" s="287"/>
    </row>
    <row r="31" spans="3:6" s="4" customFormat="1" ht="21">
      <c r="C31" s="4" t="s">
        <v>211</v>
      </c>
      <c r="D31" s="4" t="s">
        <v>149</v>
      </c>
      <c r="E31" s="19">
        <v>84000</v>
      </c>
      <c r="F31" s="6" t="s">
        <v>2</v>
      </c>
    </row>
    <row r="32" spans="1:6" ht="74.25" customHeight="1">
      <c r="A32" s="286" t="s">
        <v>258</v>
      </c>
      <c r="B32" s="287"/>
      <c r="C32" s="287"/>
      <c r="D32" s="287"/>
      <c r="E32" s="287"/>
      <c r="F32" s="287"/>
    </row>
    <row r="33" spans="3:6" s="4" customFormat="1" ht="21">
      <c r="C33" s="4" t="s">
        <v>11</v>
      </c>
      <c r="D33" s="4" t="s">
        <v>149</v>
      </c>
      <c r="E33" s="19">
        <v>120000</v>
      </c>
      <c r="F33" s="6" t="s">
        <v>2</v>
      </c>
    </row>
    <row r="34" spans="1:6" ht="45" customHeight="1">
      <c r="A34" s="286" t="s">
        <v>259</v>
      </c>
      <c r="B34" s="287"/>
      <c r="C34" s="287"/>
      <c r="D34" s="287"/>
      <c r="E34" s="287"/>
      <c r="F34" s="287"/>
    </row>
    <row r="35" spans="3:6" s="4" customFormat="1" ht="21">
      <c r="C35" s="4" t="s">
        <v>12</v>
      </c>
      <c r="D35" s="4" t="s">
        <v>149</v>
      </c>
      <c r="E35" s="19">
        <v>250000</v>
      </c>
      <c r="F35" s="6" t="s">
        <v>2</v>
      </c>
    </row>
    <row r="36" spans="1:6" ht="47.25" customHeight="1">
      <c r="A36" s="286" t="s">
        <v>260</v>
      </c>
      <c r="B36" s="287"/>
      <c r="C36" s="287"/>
      <c r="D36" s="287"/>
      <c r="E36" s="287"/>
      <c r="F36" s="287"/>
    </row>
    <row r="37" spans="3:6" s="4" customFormat="1" ht="21">
      <c r="C37" s="4" t="s">
        <v>215</v>
      </c>
      <c r="D37" s="4" t="s">
        <v>149</v>
      </c>
      <c r="E37" s="19">
        <v>135000</v>
      </c>
      <c r="F37" s="6" t="s">
        <v>2</v>
      </c>
    </row>
    <row r="38" spans="1:6" ht="144" customHeight="1">
      <c r="A38" s="286" t="s">
        <v>261</v>
      </c>
      <c r="B38" s="287"/>
      <c r="C38" s="287"/>
      <c r="D38" s="287"/>
      <c r="E38" s="287"/>
      <c r="F38" s="287"/>
    </row>
    <row r="39" spans="1:6" ht="21">
      <c r="A39" s="274"/>
      <c r="B39" s="275"/>
      <c r="C39" s="275"/>
      <c r="D39" s="275"/>
      <c r="E39" s="275"/>
      <c r="F39" s="275"/>
    </row>
    <row r="40" spans="1:6" ht="21">
      <c r="A40" s="274"/>
      <c r="B40" s="275"/>
      <c r="C40" s="275"/>
      <c r="D40" s="275"/>
      <c r="E40" s="275"/>
      <c r="F40" s="275"/>
    </row>
    <row r="41" spans="3:6" s="4" customFormat="1" ht="21">
      <c r="C41" s="4" t="s">
        <v>198</v>
      </c>
      <c r="D41" s="4" t="s">
        <v>149</v>
      </c>
      <c r="E41" s="19">
        <v>22000</v>
      </c>
      <c r="F41" s="6" t="s">
        <v>2</v>
      </c>
    </row>
    <row r="42" spans="1:6" ht="93.75" customHeight="1">
      <c r="A42" s="286" t="s">
        <v>262</v>
      </c>
      <c r="B42" s="287"/>
      <c r="C42" s="287"/>
      <c r="D42" s="287"/>
      <c r="E42" s="287"/>
      <c r="F42" s="287"/>
    </row>
    <row r="43" spans="3:6" s="4" customFormat="1" ht="21">
      <c r="C43" s="4" t="s">
        <v>13</v>
      </c>
      <c r="D43" s="4" t="s">
        <v>149</v>
      </c>
      <c r="E43" s="19">
        <v>240000</v>
      </c>
      <c r="F43" s="6" t="s">
        <v>2</v>
      </c>
    </row>
    <row r="44" spans="1:6" ht="73.5" customHeight="1">
      <c r="A44" s="286" t="s">
        <v>287</v>
      </c>
      <c r="B44" s="287"/>
      <c r="C44" s="287"/>
      <c r="D44" s="287"/>
      <c r="E44" s="287"/>
      <c r="F44" s="287"/>
    </row>
    <row r="45" spans="1:6" s="4" customFormat="1" ht="21">
      <c r="A45" s="266"/>
      <c r="B45" s="266"/>
      <c r="C45" s="266" t="s">
        <v>116</v>
      </c>
      <c r="D45" s="266" t="s">
        <v>149</v>
      </c>
      <c r="E45" s="267">
        <v>72000</v>
      </c>
      <c r="F45" s="268" t="s">
        <v>2</v>
      </c>
    </row>
    <row r="46" spans="1:6" ht="75" customHeight="1">
      <c r="A46" s="286" t="s">
        <v>288</v>
      </c>
      <c r="B46" s="286"/>
      <c r="C46" s="286"/>
      <c r="D46" s="286"/>
      <c r="E46" s="286"/>
      <c r="F46" s="286"/>
    </row>
    <row r="47" spans="3:6" s="4" customFormat="1" ht="21">
      <c r="C47" s="4" t="s">
        <v>107</v>
      </c>
      <c r="D47" s="4" t="s">
        <v>149</v>
      </c>
      <c r="E47" s="19">
        <v>24000</v>
      </c>
      <c r="F47" s="6" t="s">
        <v>2</v>
      </c>
    </row>
    <row r="48" spans="1:6" ht="94.5" customHeight="1">
      <c r="A48" s="286" t="s">
        <v>289</v>
      </c>
      <c r="B48" s="287"/>
      <c r="C48" s="287"/>
      <c r="D48" s="287"/>
      <c r="E48" s="287"/>
      <c r="F48" s="287"/>
    </row>
    <row r="49" spans="3:6" s="4" customFormat="1" ht="21">
      <c r="C49" s="269" t="s">
        <v>208</v>
      </c>
      <c r="F49" s="6"/>
    </row>
    <row r="50" spans="3:6" s="4" customFormat="1" ht="21">
      <c r="C50" s="4" t="s">
        <v>200</v>
      </c>
      <c r="D50" s="4" t="s">
        <v>149</v>
      </c>
      <c r="E50" s="32">
        <v>15000</v>
      </c>
      <c r="F50" s="6" t="s">
        <v>2</v>
      </c>
    </row>
    <row r="51" spans="1:6" ht="97.5" customHeight="1">
      <c r="A51" s="286" t="s">
        <v>263</v>
      </c>
      <c r="B51" s="287"/>
      <c r="C51" s="287"/>
      <c r="D51" s="287"/>
      <c r="E51" s="287"/>
      <c r="F51" s="287"/>
    </row>
    <row r="52" spans="2:6" s="4" customFormat="1" ht="24.75" customHeight="1">
      <c r="B52" s="4" t="s">
        <v>144</v>
      </c>
      <c r="D52" s="4" t="s">
        <v>32</v>
      </c>
      <c r="E52" s="19">
        <f>SUM(E53+E65+E81)</f>
        <v>320000</v>
      </c>
      <c r="F52" s="6" t="s">
        <v>2</v>
      </c>
    </row>
    <row r="53" spans="3:6" ht="24.75" customHeight="1">
      <c r="C53" s="4" t="s">
        <v>145</v>
      </c>
      <c r="D53" s="4" t="s">
        <v>32</v>
      </c>
      <c r="E53" s="19">
        <f>SUM(E54+E56+E59+E61+E63)</f>
        <v>100000</v>
      </c>
      <c r="F53" s="6" t="s">
        <v>2</v>
      </c>
    </row>
    <row r="54" spans="3:6" s="4" customFormat="1" ht="21">
      <c r="C54" s="4" t="s">
        <v>212</v>
      </c>
      <c r="D54" s="4" t="s">
        <v>149</v>
      </c>
      <c r="E54" s="19">
        <v>5000</v>
      </c>
      <c r="F54" s="6" t="s">
        <v>2</v>
      </c>
    </row>
    <row r="55" spans="1:6" ht="51.75" customHeight="1">
      <c r="A55" s="286" t="s">
        <v>264</v>
      </c>
      <c r="B55" s="287"/>
      <c r="C55" s="287"/>
      <c r="D55" s="287"/>
      <c r="E55" s="287"/>
      <c r="F55" s="287"/>
    </row>
    <row r="56" spans="3:6" s="4" customFormat="1" ht="21">
      <c r="C56" s="4" t="s">
        <v>90</v>
      </c>
      <c r="D56" s="4" t="s">
        <v>149</v>
      </c>
      <c r="E56" s="19">
        <v>12000</v>
      </c>
      <c r="F56" s="6" t="s">
        <v>2</v>
      </c>
    </row>
    <row r="57" spans="1:6" ht="48.75" customHeight="1">
      <c r="A57" s="286" t="s">
        <v>265</v>
      </c>
      <c r="B57" s="287"/>
      <c r="C57" s="287"/>
      <c r="D57" s="287"/>
      <c r="E57" s="287"/>
      <c r="F57" s="287"/>
    </row>
    <row r="58" spans="1:6" ht="21">
      <c r="A58" s="274"/>
      <c r="B58" s="275"/>
      <c r="C58" s="275"/>
      <c r="D58" s="275"/>
      <c r="E58" s="275"/>
      <c r="F58" s="275"/>
    </row>
    <row r="59" spans="3:6" s="4" customFormat="1" ht="21">
      <c r="C59" s="4" t="s">
        <v>14</v>
      </c>
      <c r="D59" s="4" t="s">
        <v>149</v>
      </c>
      <c r="E59" s="19">
        <v>20000</v>
      </c>
      <c r="F59" s="6" t="s">
        <v>2</v>
      </c>
    </row>
    <row r="60" spans="1:6" ht="70.5" customHeight="1">
      <c r="A60" s="284" t="s">
        <v>266</v>
      </c>
      <c r="B60" s="284"/>
      <c r="C60" s="284"/>
      <c r="D60" s="284"/>
      <c r="E60" s="284"/>
      <c r="F60" s="284"/>
    </row>
    <row r="61" spans="3:6" s="4" customFormat="1" ht="21.75" customHeight="1">
      <c r="C61" s="4" t="s">
        <v>85</v>
      </c>
      <c r="D61" s="4" t="s">
        <v>149</v>
      </c>
      <c r="E61" s="19">
        <v>3000</v>
      </c>
      <c r="F61" s="6" t="s">
        <v>2</v>
      </c>
    </row>
    <row r="62" spans="1:6" ht="75.75" customHeight="1">
      <c r="A62" s="284" t="s">
        <v>267</v>
      </c>
      <c r="B62" s="284"/>
      <c r="C62" s="284"/>
      <c r="D62" s="284"/>
      <c r="E62" s="284"/>
      <c r="F62" s="284"/>
    </row>
    <row r="63" spans="3:6" s="4" customFormat="1" ht="25.5" customHeight="1">
      <c r="C63" s="4" t="s">
        <v>295</v>
      </c>
      <c r="D63" s="4" t="s">
        <v>149</v>
      </c>
      <c r="E63" s="19">
        <v>60000</v>
      </c>
      <c r="F63" s="6" t="s">
        <v>2</v>
      </c>
    </row>
    <row r="64" spans="1:6" ht="96.75" customHeight="1">
      <c r="A64" s="297" t="s">
        <v>296</v>
      </c>
      <c r="B64" s="297"/>
      <c r="C64" s="297"/>
      <c r="D64" s="297"/>
      <c r="E64" s="297"/>
      <c r="F64" s="297"/>
    </row>
    <row r="65" spans="3:6" ht="22.5" customHeight="1">
      <c r="C65" s="4" t="s">
        <v>167</v>
      </c>
      <c r="D65" s="4" t="s">
        <v>32</v>
      </c>
      <c r="E65" s="19">
        <f>SUM(E66+E68+E70)</f>
        <v>160000</v>
      </c>
      <c r="F65" s="6" t="s">
        <v>2</v>
      </c>
    </row>
    <row r="66" spans="3:6" s="4" customFormat="1" ht="21">
      <c r="C66" s="4" t="s">
        <v>15</v>
      </c>
      <c r="D66" s="4" t="s">
        <v>149</v>
      </c>
      <c r="E66" s="19">
        <v>50000</v>
      </c>
      <c r="F66" s="6" t="s">
        <v>2</v>
      </c>
    </row>
    <row r="67" spans="1:6" ht="71.25" customHeight="1">
      <c r="A67" s="286" t="s">
        <v>268</v>
      </c>
      <c r="B67" s="287"/>
      <c r="C67" s="287"/>
      <c r="D67" s="287"/>
      <c r="E67" s="287"/>
      <c r="F67" s="287"/>
    </row>
    <row r="68" spans="3:6" s="4" customFormat="1" ht="21">
      <c r="C68" s="4" t="s">
        <v>216</v>
      </c>
      <c r="D68" s="4" t="s">
        <v>149</v>
      </c>
      <c r="E68" s="19">
        <v>100000</v>
      </c>
      <c r="F68" s="6" t="s">
        <v>2</v>
      </c>
    </row>
    <row r="69" spans="1:6" ht="49.5" customHeight="1">
      <c r="A69" s="286" t="s">
        <v>269</v>
      </c>
      <c r="B69" s="287"/>
      <c r="C69" s="287"/>
      <c r="D69" s="287"/>
      <c r="E69" s="287"/>
      <c r="F69" s="287"/>
    </row>
    <row r="70" spans="3:6" s="4" customFormat="1" ht="21">
      <c r="C70" s="4" t="s">
        <v>16</v>
      </c>
      <c r="D70" s="4" t="s">
        <v>149</v>
      </c>
      <c r="E70" s="19">
        <v>10000</v>
      </c>
      <c r="F70" s="6" t="s">
        <v>2</v>
      </c>
    </row>
    <row r="71" spans="1:6" ht="74.25" customHeight="1">
      <c r="A71" s="286" t="s">
        <v>270</v>
      </c>
      <c r="B71" s="287"/>
      <c r="C71" s="287"/>
      <c r="D71" s="287"/>
      <c r="E71" s="287"/>
      <c r="F71" s="287"/>
    </row>
    <row r="72" spans="1:6" ht="21">
      <c r="A72" s="274"/>
      <c r="B72" s="275"/>
      <c r="C72" s="275"/>
      <c r="D72" s="275"/>
      <c r="E72" s="275"/>
      <c r="F72" s="275"/>
    </row>
    <row r="73" spans="1:6" ht="21">
      <c r="A73" s="274"/>
      <c r="B73" s="275"/>
      <c r="C73" s="275"/>
      <c r="D73" s="275"/>
      <c r="E73" s="275"/>
      <c r="F73" s="275"/>
    </row>
    <row r="74" spans="1:6" ht="21">
      <c r="A74" s="274"/>
      <c r="B74" s="275"/>
      <c r="C74" s="275"/>
      <c r="D74" s="275"/>
      <c r="E74" s="275"/>
      <c r="F74" s="275"/>
    </row>
    <row r="75" spans="1:6" ht="21">
      <c r="A75" s="274"/>
      <c r="B75" s="275"/>
      <c r="C75" s="275"/>
      <c r="D75" s="275"/>
      <c r="E75" s="275"/>
      <c r="F75" s="275"/>
    </row>
    <row r="76" spans="1:6" ht="21">
      <c r="A76" s="274"/>
      <c r="B76" s="275"/>
      <c r="C76" s="275"/>
      <c r="D76" s="275"/>
      <c r="E76" s="275"/>
      <c r="F76" s="275"/>
    </row>
    <row r="77" spans="1:6" ht="21">
      <c r="A77" s="274"/>
      <c r="B77" s="275"/>
      <c r="C77" s="275"/>
      <c r="D77" s="275"/>
      <c r="E77" s="275"/>
      <c r="F77" s="275"/>
    </row>
    <row r="78" spans="1:6" ht="21">
      <c r="A78" s="274"/>
      <c r="B78" s="275"/>
      <c r="C78" s="275"/>
      <c r="D78" s="275"/>
      <c r="E78" s="275"/>
      <c r="F78" s="275"/>
    </row>
    <row r="79" spans="1:6" ht="21">
      <c r="A79" s="274"/>
      <c r="B79" s="275"/>
      <c r="C79" s="275"/>
      <c r="D79" s="275"/>
      <c r="E79" s="275"/>
      <c r="F79" s="275"/>
    </row>
    <row r="80" spans="3:6" ht="21">
      <c r="C80" s="4" t="s">
        <v>146</v>
      </c>
      <c r="D80" s="4"/>
      <c r="E80" s="4"/>
      <c r="F80" s="6"/>
    </row>
    <row r="81" spans="3:6" ht="24" customHeight="1">
      <c r="C81" s="4"/>
      <c r="D81" s="4" t="s">
        <v>32</v>
      </c>
      <c r="E81" s="19">
        <v>60000</v>
      </c>
      <c r="F81" s="6" t="s">
        <v>2</v>
      </c>
    </row>
    <row r="82" spans="3:6" s="4" customFormat="1" ht="21">
      <c r="C82" s="4" t="s">
        <v>201</v>
      </c>
      <c r="D82" s="4" t="s">
        <v>149</v>
      </c>
      <c r="E82" s="19">
        <v>50000</v>
      </c>
      <c r="F82" s="6" t="s">
        <v>2</v>
      </c>
    </row>
    <row r="83" spans="1:6" ht="143.25" customHeight="1">
      <c r="A83" s="286" t="s">
        <v>271</v>
      </c>
      <c r="B83" s="287"/>
      <c r="C83" s="287"/>
      <c r="D83" s="287"/>
      <c r="E83" s="287"/>
      <c r="F83" s="287"/>
    </row>
    <row r="84" spans="1:6" s="4" customFormat="1" ht="24.75" customHeight="1">
      <c r="A84" s="18"/>
      <c r="B84" s="262"/>
      <c r="C84" s="18" t="s">
        <v>204</v>
      </c>
      <c r="D84" s="18" t="s">
        <v>149</v>
      </c>
      <c r="E84" s="270">
        <v>10000</v>
      </c>
      <c r="F84" s="271" t="s">
        <v>2</v>
      </c>
    </row>
    <row r="85" spans="1:6" s="4" customFormat="1" ht="24.75" customHeight="1">
      <c r="A85" s="18"/>
      <c r="B85" s="262"/>
      <c r="C85" s="18" t="s">
        <v>203</v>
      </c>
      <c r="D85" s="262"/>
      <c r="E85" s="272"/>
      <c r="F85" s="273"/>
    </row>
    <row r="86" spans="1:6" ht="120.75" customHeight="1">
      <c r="A86" s="293" t="s">
        <v>272</v>
      </c>
      <c r="B86" s="294"/>
      <c r="C86" s="294"/>
      <c r="D86" s="294"/>
      <c r="E86" s="294"/>
      <c r="F86" s="294"/>
    </row>
    <row r="87" spans="1:6" ht="45.75" customHeight="1">
      <c r="A87" s="286" t="s">
        <v>218</v>
      </c>
      <c r="B87" s="292"/>
      <c r="C87" s="292"/>
      <c r="D87" s="292"/>
      <c r="E87" s="292"/>
      <c r="F87" s="292"/>
    </row>
    <row r="88" spans="1:6" ht="46.5" customHeight="1">
      <c r="A88" s="286" t="s">
        <v>217</v>
      </c>
      <c r="B88" s="292"/>
      <c r="C88" s="292"/>
      <c r="D88" s="292"/>
      <c r="E88" s="292"/>
      <c r="F88" s="292"/>
    </row>
    <row r="89" spans="1:6" s="4" customFormat="1" ht="23.25" customHeight="1">
      <c r="A89" s="284" t="s">
        <v>324</v>
      </c>
      <c r="B89" s="284"/>
      <c r="C89" s="284"/>
      <c r="D89" s="284"/>
      <c r="E89" s="284"/>
      <c r="F89" s="284"/>
    </row>
    <row r="90" spans="1:6" ht="21">
      <c r="A90" s="4"/>
      <c r="B90" s="4"/>
      <c r="C90" s="4" t="s">
        <v>147</v>
      </c>
      <c r="D90" s="4" t="s">
        <v>32</v>
      </c>
      <c r="E90" s="19">
        <f>SUM(E91+E93+E95+E97+E100+E102)</f>
        <v>165000</v>
      </c>
      <c r="F90" s="6" t="s">
        <v>2</v>
      </c>
    </row>
    <row r="91" spans="3:6" s="4" customFormat="1" ht="21.75" customHeight="1">
      <c r="C91" s="4" t="s">
        <v>304</v>
      </c>
      <c r="D91" s="4" t="s">
        <v>149</v>
      </c>
      <c r="E91" s="19">
        <v>100000</v>
      </c>
      <c r="F91" s="6" t="s">
        <v>2</v>
      </c>
    </row>
    <row r="92" spans="1:6" ht="50.25" customHeight="1">
      <c r="A92" s="286" t="s">
        <v>273</v>
      </c>
      <c r="B92" s="287"/>
      <c r="C92" s="287"/>
      <c r="D92" s="287"/>
      <c r="E92" s="287"/>
      <c r="F92" s="287"/>
    </row>
    <row r="93" spans="3:6" s="4" customFormat="1" ht="24.75" customHeight="1">
      <c r="C93" s="4" t="s">
        <v>305</v>
      </c>
      <c r="D93" s="4" t="s">
        <v>149</v>
      </c>
      <c r="E93" s="19">
        <v>10000</v>
      </c>
      <c r="F93" s="6" t="s">
        <v>2</v>
      </c>
    </row>
    <row r="94" spans="1:6" ht="30" customHeight="1">
      <c r="A94" s="293" t="s">
        <v>274</v>
      </c>
      <c r="B94" s="296"/>
      <c r="C94" s="296"/>
      <c r="D94" s="296"/>
      <c r="E94" s="296"/>
      <c r="F94" s="296"/>
    </row>
    <row r="95" spans="3:6" s="4" customFormat="1" ht="25.5" customHeight="1">
      <c r="C95" s="4" t="s">
        <v>306</v>
      </c>
      <c r="D95" s="4" t="s">
        <v>149</v>
      </c>
      <c r="E95" s="19">
        <v>10000</v>
      </c>
      <c r="F95" s="6" t="s">
        <v>2</v>
      </c>
    </row>
    <row r="96" spans="1:6" ht="21">
      <c r="A96" s="286" t="s">
        <v>275</v>
      </c>
      <c r="B96" s="287"/>
      <c r="C96" s="287"/>
      <c r="D96" s="287"/>
      <c r="E96" s="287"/>
      <c r="F96" s="287"/>
    </row>
    <row r="97" spans="3:6" s="4" customFormat="1" ht="27" customHeight="1">
      <c r="C97" s="4" t="s">
        <v>307</v>
      </c>
      <c r="D97" s="4" t="s">
        <v>149</v>
      </c>
      <c r="E97" s="32">
        <v>20000</v>
      </c>
      <c r="F97" s="6" t="s">
        <v>2</v>
      </c>
    </row>
    <row r="98" spans="1:6" ht="27" customHeight="1">
      <c r="A98" s="286" t="s">
        <v>276</v>
      </c>
      <c r="B98" s="287"/>
      <c r="C98" s="287"/>
      <c r="D98" s="287"/>
      <c r="E98" s="287"/>
      <c r="F98" s="287"/>
    </row>
    <row r="99" spans="1:6" ht="27" customHeight="1">
      <c r="A99" s="274"/>
      <c r="B99" s="275"/>
      <c r="C99" s="275"/>
      <c r="D99" s="275"/>
      <c r="E99" s="275"/>
      <c r="F99" s="275"/>
    </row>
    <row r="100" spans="3:6" s="4" customFormat="1" ht="24.75" customHeight="1">
      <c r="C100" s="4" t="s">
        <v>308</v>
      </c>
      <c r="D100" s="4" t="s">
        <v>149</v>
      </c>
      <c r="E100" s="32">
        <v>20000</v>
      </c>
      <c r="F100" s="6" t="s">
        <v>2</v>
      </c>
    </row>
    <row r="101" spans="1:6" ht="49.5" customHeight="1">
      <c r="A101" s="286" t="s">
        <v>277</v>
      </c>
      <c r="B101" s="287"/>
      <c r="C101" s="287"/>
      <c r="D101" s="287"/>
      <c r="E101" s="287"/>
      <c r="F101" s="287"/>
    </row>
    <row r="102" spans="3:6" s="4" customFormat="1" ht="21">
      <c r="C102" s="4" t="s">
        <v>309</v>
      </c>
      <c r="D102" s="4" t="s">
        <v>149</v>
      </c>
      <c r="E102" s="32">
        <v>5000</v>
      </c>
      <c r="F102" s="6" t="s">
        <v>2</v>
      </c>
    </row>
    <row r="103" spans="1:6" s="4" customFormat="1" ht="21">
      <c r="A103" s="286" t="s">
        <v>278</v>
      </c>
      <c r="B103" s="287"/>
      <c r="C103" s="287"/>
      <c r="D103" s="287"/>
      <c r="E103" s="287"/>
      <c r="F103" s="287"/>
    </row>
    <row r="104" spans="1:6" ht="22.5">
      <c r="A104" s="4"/>
      <c r="C104" s="4" t="s">
        <v>120</v>
      </c>
      <c r="D104" s="4" t="s">
        <v>32</v>
      </c>
      <c r="E104" s="5">
        <f>SUM(E105+E107+E109+E111+E113)</f>
        <v>146000</v>
      </c>
      <c r="F104" s="6" t="s">
        <v>2</v>
      </c>
    </row>
    <row r="105" spans="3:6" s="4" customFormat="1" ht="21">
      <c r="C105" s="4" t="s">
        <v>20</v>
      </c>
      <c r="D105" s="4" t="s">
        <v>149</v>
      </c>
      <c r="E105" s="19">
        <v>120000</v>
      </c>
      <c r="F105" s="6" t="s">
        <v>2</v>
      </c>
    </row>
    <row r="106" ht="21">
      <c r="A106" s="2" t="s">
        <v>279</v>
      </c>
    </row>
    <row r="107" spans="3:6" s="4" customFormat="1" ht="27" customHeight="1">
      <c r="C107" s="4" t="s">
        <v>21</v>
      </c>
      <c r="D107" s="4" t="s">
        <v>149</v>
      </c>
      <c r="E107" s="19">
        <v>6000</v>
      </c>
      <c r="F107" s="6" t="s">
        <v>2</v>
      </c>
    </row>
    <row r="108" spans="1:6" s="30" customFormat="1" ht="24.75" customHeight="1">
      <c r="A108" s="285" t="s">
        <v>280</v>
      </c>
      <c r="B108" s="285"/>
      <c r="C108" s="285"/>
      <c r="D108" s="285"/>
      <c r="E108" s="285"/>
      <c r="F108" s="285"/>
    </row>
    <row r="109" spans="3:6" s="4" customFormat="1" ht="24" customHeight="1">
      <c r="C109" s="4" t="s">
        <v>183</v>
      </c>
      <c r="D109" s="4" t="s">
        <v>149</v>
      </c>
      <c r="E109" s="19">
        <v>6000</v>
      </c>
      <c r="F109" s="6" t="s">
        <v>2</v>
      </c>
    </row>
    <row r="110" spans="1:6" ht="21">
      <c r="A110" s="286" t="s">
        <v>281</v>
      </c>
      <c r="B110" s="286"/>
      <c r="C110" s="286"/>
      <c r="D110" s="286"/>
      <c r="E110" s="286"/>
      <c r="F110" s="286"/>
    </row>
    <row r="111" spans="3:6" s="4" customFormat="1" ht="27" customHeight="1">
      <c r="C111" s="4" t="s">
        <v>184</v>
      </c>
      <c r="D111" s="4" t="s">
        <v>149</v>
      </c>
      <c r="E111" s="19">
        <v>2000</v>
      </c>
      <c r="F111" s="6" t="s">
        <v>2</v>
      </c>
    </row>
    <row r="112" spans="1:6" s="15" customFormat="1" ht="53.25" customHeight="1">
      <c r="A112" s="286" t="s">
        <v>282</v>
      </c>
      <c r="B112" s="286"/>
      <c r="C112" s="286"/>
      <c r="D112" s="286"/>
      <c r="E112" s="286"/>
      <c r="F112" s="286"/>
    </row>
    <row r="113" spans="3:6" s="4" customFormat="1" ht="27.75" customHeight="1">
      <c r="C113" s="4" t="s">
        <v>97</v>
      </c>
      <c r="D113" s="4" t="s">
        <v>149</v>
      </c>
      <c r="E113" s="32">
        <v>12000</v>
      </c>
      <c r="F113" s="6" t="s">
        <v>2</v>
      </c>
    </row>
    <row r="114" spans="1:6" ht="69" customHeight="1">
      <c r="A114" s="286" t="s">
        <v>283</v>
      </c>
      <c r="B114" s="287"/>
      <c r="C114" s="287"/>
      <c r="D114" s="287"/>
      <c r="E114" s="287"/>
      <c r="F114" s="287"/>
    </row>
    <row r="115" spans="2:6" s="24" customFormat="1" ht="25.5" customHeight="1">
      <c r="B115" s="25" t="s">
        <v>148</v>
      </c>
      <c r="D115" s="25" t="s">
        <v>32</v>
      </c>
      <c r="E115" s="277">
        <f>SUM(E116)</f>
        <v>118000</v>
      </c>
      <c r="F115" s="27" t="s">
        <v>2</v>
      </c>
    </row>
    <row r="116" spans="1:6" s="4" customFormat="1" ht="23.25" customHeight="1">
      <c r="A116" s="2"/>
      <c r="B116" s="2"/>
      <c r="C116" s="4" t="s">
        <v>70</v>
      </c>
      <c r="D116" s="4" t="s">
        <v>32</v>
      </c>
      <c r="E116" s="32">
        <f>SUM(E117)</f>
        <v>118000</v>
      </c>
      <c r="F116" s="6" t="s">
        <v>2</v>
      </c>
    </row>
    <row r="117" spans="3:6" s="4" customFormat="1" ht="24.75" customHeight="1">
      <c r="C117" s="4" t="s">
        <v>22</v>
      </c>
      <c r="D117" s="4" t="s">
        <v>149</v>
      </c>
      <c r="E117" s="32">
        <v>118000</v>
      </c>
      <c r="F117" s="6" t="s">
        <v>2</v>
      </c>
    </row>
    <row r="118" spans="1:6" s="4" customFormat="1" ht="48.75" customHeight="1">
      <c r="A118" s="285" t="s">
        <v>302</v>
      </c>
      <c r="B118" s="298"/>
      <c r="C118" s="298"/>
      <c r="D118" s="298"/>
      <c r="E118" s="298"/>
      <c r="F118" s="298"/>
    </row>
    <row r="119" spans="1:6" s="4" customFormat="1" ht="21">
      <c r="A119" s="20"/>
      <c r="B119" s="276"/>
      <c r="C119" s="276"/>
      <c r="D119" s="276"/>
      <c r="E119" s="276"/>
      <c r="F119" s="276"/>
    </row>
    <row r="120" spans="1:6" s="4" customFormat="1" ht="21">
      <c r="A120" s="20"/>
      <c r="B120" s="276"/>
      <c r="C120" s="276"/>
      <c r="D120" s="276"/>
      <c r="E120" s="276"/>
      <c r="F120" s="276"/>
    </row>
    <row r="121" spans="1:6" s="4" customFormat="1" ht="21">
      <c r="A121" s="20"/>
      <c r="B121" s="276"/>
      <c r="C121" s="276"/>
      <c r="D121" s="276"/>
      <c r="E121" s="276"/>
      <c r="F121" s="276"/>
    </row>
    <row r="122" spans="1:6" s="4" customFormat="1" ht="21">
      <c r="A122" s="20"/>
      <c r="B122" s="276"/>
      <c r="C122" s="276"/>
      <c r="D122" s="276"/>
      <c r="E122" s="276"/>
      <c r="F122" s="276"/>
    </row>
    <row r="123" spans="1:6" s="4" customFormat="1" ht="21">
      <c r="A123" s="20"/>
      <c r="B123" s="276"/>
      <c r="C123" s="276"/>
      <c r="D123" s="276"/>
      <c r="E123" s="276"/>
      <c r="F123" s="276"/>
    </row>
    <row r="124" spans="1:6" s="4" customFormat="1" ht="21">
      <c r="A124" s="20"/>
      <c r="B124" s="276"/>
      <c r="C124" s="276"/>
      <c r="D124" s="276"/>
      <c r="E124" s="276"/>
      <c r="F124" s="276"/>
    </row>
    <row r="125" spans="1:6" s="4" customFormat="1" ht="21">
      <c r="A125" s="20"/>
      <c r="B125" s="276"/>
      <c r="C125" s="276"/>
      <c r="D125" s="276"/>
      <c r="E125" s="276"/>
      <c r="F125" s="276"/>
    </row>
    <row r="126" spans="1:6" s="4" customFormat="1" ht="21">
      <c r="A126" s="20"/>
      <c r="B126" s="276"/>
      <c r="C126" s="276"/>
      <c r="D126" s="276"/>
      <c r="E126" s="276"/>
      <c r="F126" s="276"/>
    </row>
    <row r="127" spans="1:6" s="4" customFormat="1" ht="21">
      <c r="A127" s="20"/>
      <c r="B127" s="276"/>
      <c r="C127" s="276"/>
      <c r="D127" s="276"/>
      <c r="E127" s="276"/>
      <c r="F127" s="276"/>
    </row>
    <row r="128" spans="1:6" ht="24.75" customHeight="1">
      <c r="A128" s="18"/>
      <c r="B128" s="295" t="s">
        <v>150</v>
      </c>
      <c r="C128" s="295"/>
      <c r="D128" s="33" t="s">
        <v>32</v>
      </c>
      <c r="E128" s="34">
        <f>SUM(E129)</f>
        <v>5000</v>
      </c>
      <c r="F128" s="33" t="s">
        <v>2</v>
      </c>
    </row>
    <row r="129" spans="1:6" ht="24.75" customHeight="1">
      <c r="A129" s="18"/>
      <c r="B129" s="18"/>
      <c r="C129" s="18" t="s">
        <v>151</v>
      </c>
      <c r="D129" s="18" t="s">
        <v>32</v>
      </c>
      <c r="E129" s="35">
        <f>SUM(E130+E140)</f>
        <v>5000</v>
      </c>
      <c r="F129" s="18" t="s">
        <v>2</v>
      </c>
    </row>
    <row r="130" spans="1:6" ht="24.75" customHeight="1">
      <c r="A130" s="18"/>
      <c r="B130" s="18"/>
      <c r="C130" s="18" t="s">
        <v>193</v>
      </c>
      <c r="D130" s="18" t="s">
        <v>149</v>
      </c>
      <c r="E130" s="35">
        <f>SUM(E131)</f>
        <v>2500</v>
      </c>
      <c r="F130" s="18" t="s">
        <v>2</v>
      </c>
    </row>
    <row r="131" spans="1:6" s="4" customFormat="1" ht="24" customHeight="1">
      <c r="A131" s="18"/>
      <c r="B131" s="18"/>
      <c r="C131" s="18" t="s">
        <v>245</v>
      </c>
      <c r="D131" s="18" t="s">
        <v>149</v>
      </c>
      <c r="E131" s="270">
        <v>2500</v>
      </c>
      <c r="F131" s="18" t="s">
        <v>2</v>
      </c>
    </row>
    <row r="132" spans="1:6" ht="24.75" customHeight="1">
      <c r="A132" s="285" t="s">
        <v>290</v>
      </c>
      <c r="B132" s="285"/>
      <c r="C132" s="285"/>
      <c r="D132" s="285"/>
      <c r="E132" s="285"/>
      <c r="F132" s="285"/>
    </row>
    <row r="133" spans="1:6" ht="24" customHeight="1">
      <c r="A133" s="20"/>
      <c r="B133" s="20"/>
      <c r="C133" s="20" t="s">
        <v>250</v>
      </c>
      <c r="D133" s="20"/>
      <c r="E133" s="20"/>
      <c r="F133" s="20"/>
    </row>
    <row r="134" spans="1:6" ht="24" customHeight="1">
      <c r="A134" s="20"/>
      <c r="B134" s="20"/>
      <c r="C134" s="20" t="s">
        <v>251</v>
      </c>
      <c r="D134" s="20"/>
      <c r="E134" s="20"/>
      <c r="F134" s="20"/>
    </row>
    <row r="135" spans="1:6" ht="48" customHeight="1">
      <c r="A135" s="284" t="s">
        <v>291</v>
      </c>
      <c r="B135" s="284"/>
      <c r="C135" s="284"/>
      <c r="D135" s="284"/>
      <c r="E135" s="284"/>
      <c r="F135" s="284"/>
    </row>
    <row r="136" spans="1:6" ht="27" customHeight="1">
      <c r="A136" s="284" t="s">
        <v>213</v>
      </c>
      <c r="B136" s="284"/>
      <c r="C136" s="284"/>
      <c r="D136" s="284"/>
      <c r="E136" s="284"/>
      <c r="F136" s="284"/>
    </row>
    <row r="137" spans="1:6" ht="46.5" customHeight="1">
      <c r="A137" s="285" t="s">
        <v>285</v>
      </c>
      <c r="B137" s="285"/>
      <c r="C137" s="285"/>
      <c r="D137" s="285"/>
      <c r="E137" s="285"/>
      <c r="F137" s="285"/>
    </row>
    <row r="138" spans="1:6" ht="108" customHeight="1">
      <c r="A138" s="285" t="s">
        <v>325</v>
      </c>
      <c r="B138" s="285"/>
      <c r="C138" s="285"/>
      <c r="D138" s="285"/>
      <c r="E138" s="285"/>
      <c r="F138" s="285"/>
    </row>
    <row r="139" spans="1:6" ht="24.75" customHeight="1">
      <c r="A139" s="18"/>
      <c r="B139" s="18"/>
      <c r="C139" s="18" t="s">
        <v>139</v>
      </c>
      <c r="D139" s="18" t="s">
        <v>149</v>
      </c>
      <c r="E139" s="35">
        <f>SUM(E140)</f>
        <v>2500</v>
      </c>
      <c r="F139" s="18" t="s">
        <v>2</v>
      </c>
    </row>
    <row r="140" spans="1:6" s="4" customFormat="1" ht="24" customHeight="1">
      <c r="A140" s="18"/>
      <c r="B140" s="18"/>
      <c r="C140" s="18" t="s">
        <v>252</v>
      </c>
      <c r="D140" s="18" t="s">
        <v>149</v>
      </c>
      <c r="E140" s="270">
        <v>2500</v>
      </c>
      <c r="F140" s="18" t="s">
        <v>2</v>
      </c>
    </row>
    <row r="141" spans="1:6" ht="48.75" customHeight="1">
      <c r="A141" s="285" t="s">
        <v>284</v>
      </c>
      <c r="B141" s="285"/>
      <c r="C141" s="285"/>
      <c r="D141" s="285"/>
      <c r="E141" s="285"/>
      <c r="F141" s="285"/>
    </row>
    <row r="142" spans="1:6" ht="45" customHeight="1">
      <c r="A142" s="285" t="s">
        <v>253</v>
      </c>
      <c r="B142" s="285"/>
      <c r="C142" s="285"/>
      <c r="D142" s="285"/>
      <c r="E142" s="285"/>
      <c r="F142" s="285"/>
    </row>
    <row r="143" spans="1:6" ht="31.5" customHeight="1">
      <c r="A143" s="284" t="s">
        <v>213</v>
      </c>
      <c r="B143" s="284"/>
      <c r="C143" s="284"/>
      <c r="D143" s="284"/>
      <c r="E143" s="284"/>
      <c r="F143" s="284"/>
    </row>
    <row r="144" spans="1:6" ht="56.25" customHeight="1">
      <c r="A144" s="284" t="s">
        <v>285</v>
      </c>
      <c r="B144" s="284"/>
      <c r="C144" s="284"/>
      <c r="D144" s="284"/>
      <c r="E144" s="284"/>
      <c r="F144" s="284"/>
    </row>
    <row r="145" spans="1:6" ht="106.5" customHeight="1">
      <c r="A145" s="285" t="s">
        <v>325</v>
      </c>
      <c r="B145" s="285"/>
      <c r="C145" s="285"/>
      <c r="D145" s="285"/>
      <c r="E145" s="285"/>
      <c r="F145" s="285"/>
    </row>
    <row r="146" spans="1:6" ht="21">
      <c r="A146" s="20"/>
      <c r="B146" s="20"/>
      <c r="C146" s="20"/>
      <c r="D146" s="20"/>
      <c r="E146" s="20"/>
      <c r="F146" s="20"/>
    </row>
    <row r="147" spans="2:6" s="24" customFormat="1" ht="21">
      <c r="B147" s="288" t="s">
        <v>148</v>
      </c>
      <c r="C147" s="288"/>
      <c r="D147" s="25" t="s">
        <v>32</v>
      </c>
      <c r="E147" s="277">
        <f>SUM(E148)</f>
        <v>16000000</v>
      </c>
      <c r="F147" s="27" t="s">
        <v>2</v>
      </c>
    </row>
    <row r="148" spans="1:6" ht="21">
      <c r="A148" s="24"/>
      <c r="B148" s="24"/>
      <c r="C148" s="25" t="s">
        <v>103</v>
      </c>
      <c r="D148" s="25" t="s">
        <v>32</v>
      </c>
      <c r="E148" s="36">
        <f>SUM(E149)</f>
        <v>16000000</v>
      </c>
      <c r="F148" s="27" t="s">
        <v>2</v>
      </c>
    </row>
    <row r="149" spans="3:6" ht="22.5" customHeight="1">
      <c r="C149" s="4" t="s">
        <v>98</v>
      </c>
      <c r="D149" s="4" t="s">
        <v>32</v>
      </c>
      <c r="E149" s="32">
        <f>SUM(E150+E152+E154)</f>
        <v>16000000</v>
      </c>
      <c r="F149" s="6" t="s">
        <v>2</v>
      </c>
    </row>
    <row r="150" spans="3:6" s="4" customFormat="1" ht="24" customHeight="1">
      <c r="C150" s="4" t="s">
        <v>297</v>
      </c>
      <c r="D150" s="4" t="s">
        <v>149</v>
      </c>
      <c r="E150" s="19">
        <v>3200000</v>
      </c>
      <c r="F150" s="6" t="s">
        <v>2</v>
      </c>
    </row>
    <row r="151" spans="1:6" ht="111" customHeight="1">
      <c r="A151" s="286" t="s">
        <v>299</v>
      </c>
      <c r="B151" s="287"/>
      <c r="C151" s="287"/>
      <c r="D151" s="287"/>
      <c r="E151" s="287"/>
      <c r="F151" s="287"/>
    </row>
    <row r="152" spans="3:6" s="4" customFormat="1" ht="21.75" customHeight="1">
      <c r="C152" s="4" t="s">
        <v>189</v>
      </c>
      <c r="D152" s="4" t="s">
        <v>149</v>
      </c>
      <c r="E152" s="19">
        <v>4800000</v>
      </c>
      <c r="F152" s="6" t="s">
        <v>2</v>
      </c>
    </row>
    <row r="153" spans="1:6" ht="72.75" customHeight="1">
      <c r="A153" s="286" t="s">
        <v>300</v>
      </c>
      <c r="B153" s="287"/>
      <c r="C153" s="287"/>
      <c r="D153" s="287"/>
      <c r="E153" s="287"/>
      <c r="F153" s="287"/>
    </row>
    <row r="154" spans="3:6" s="4" customFormat="1" ht="24" customHeight="1">
      <c r="C154" s="4" t="s">
        <v>298</v>
      </c>
      <c r="D154" s="4" t="s">
        <v>149</v>
      </c>
      <c r="E154" s="19">
        <v>8000000</v>
      </c>
      <c r="F154" s="6" t="s">
        <v>2</v>
      </c>
    </row>
    <row r="155" spans="1:6" ht="99" customHeight="1">
      <c r="A155" s="286" t="s">
        <v>301</v>
      </c>
      <c r="B155" s="287"/>
      <c r="C155" s="287"/>
      <c r="D155" s="287"/>
      <c r="E155" s="287"/>
      <c r="F155" s="287"/>
    </row>
    <row r="156" ht="99" customHeight="1"/>
  </sheetData>
  <sheetProtection/>
  <mergeCells count="64">
    <mergeCell ref="A153:F153"/>
    <mergeCell ref="A24:F24"/>
    <mergeCell ref="A42:F42"/>
    <mergeCell ref="A46:F46"/>
    <mergeCell ref="A51:F51"/>
    <mergeCell ref="A57:F57"/>
    <mergeCell ref="A98:F98"/>
    <mergeCell ref="A103:F103"/>
    <mergeCell ref="A135:F135"/>
    <mergeCell ref="A138:F138"/>
    <mergeCell ref="A96:F96"/>
    <mergeCell ref="A32:F32"/>
    <mergeCell ref="A118:F118"/>
    <mergeCell ref="A87:F87"/>
    <mergeCell ref="A110:F110"/>
    <mergeCell ref="A67:F67"/>
    <mergeCell ref="A55:F55"/>
    <mergeCell ref="A18:F18"/>
    <mergeCell ref="A44:F44"/>
    <mergeCell ref="A48:F48"/>
    <mergeCell ref="A64:F64"/>
    <mergeCell ref="A36:F36"/>
    <mergeCell ref="A38:F38"/>
    <mergeCell ref="A22:F22"/>
    <mergeCell ref="A155:F155"/>
    <mergeCell ref="A71:F71"/>
    <mergeCell ref="A83:F83"/>
    <mergeCell ref="A92:F92"/>
    <mergeCell ref="A101:F101"/>
    <mergeCell ref="A108:F108"/>
    <mergeCell ref="B128:C128"/>
    <mergeCell ref="A114:F114"/>
    <mergeCell ref="A94:F94"/>
    <mergeCell ref="A136:F136"/>
    <mergeCell ref="A1:F1"/>
    <mergeCell ref="A2:F2"/>
    <mergeCell ref="A3:F3"/>
    <mergeCell ref="A4:F4"/>
    <mergeCell ref="A88:F88"/>
    <mergeCell ref="A60:F60"/>
    <mergeCell ref="A62:F62"/>
    <mergeCell ref="A86:F86"/>
    <mergeCell ref="A5:F5"/>
    <mergeCell ref="A6:F6"/>
    <mergeCell ref="A13:F13"/>
    <mergeCell ref="A28:F28"/>
    <mergeCell ref="A30:F30"/>
    <mergeCell ref="A69:F69"/>
    <mergeCell ref="A89:F89"/>
    <mergeCell ref="A15:F15"/>
    <mergeCell ref="B16:C16"/>
    <mergeCell ref="A34:F34"/>
    <mergeCell ref="A11:F11"/>
    <mergeCell ref="A144:F144"/>
    <mergeCell ref="A145:F145"/>
    <mergeCell ref="A151:F151"/>
    <mergeCell ref="B147:C147"/>
    <mergeCell ref="A132:F132"/>
    <mergeCell ref="A112:F112"/>
    <mergeCell ref="A141:F141"/>
    <mergeCell ref="A143:F143"/>
    <mergeCell ref="A142:F142"/>
    <mergeCell ref="A137:F137"/>
  </mergeCells>
  <printOptions/>
  <pageMargins left="0.984251968503937" right="0.5905511811023623" top="0.984251968503937" bottom="0.5905511811023623" header="0.5118110236220472" footer="0.5118110236220472"/>
  <pageSetup firstPageNumber="471" useFirstPageNumber="1" horizontalDpi="600" verticalDpi="600" orientation="portrait" paperSize="9" r:id="rId1"/>
  <headerFooter alignWithMargins="0">
    <oddHeader>&amp;C&amp;"Cordia New,ตัวหนา"&amp;16-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341"/>
  <sheetViews>
    <sheetView view="pageBreakPreview" zoomScale="175" zoomScaleSheetLayoutView="175" zoomScalePageLayoutView="0" workbookViewId="0" topLeftCell="A311">
      <selection activeCell="F323" sqref="F323"/>
    </sheetView>
  </sheetViews>
  <sheetFormatPr defaultColWidth="9.140625" defaultRowHeight="21.75"/>
  <cols>
    <col min="1" max="1" width="31.57421875" style="2" customWidth="1"/>
    <col min="2" max="2" width="10.28125" style="2" customWidth="1"/>
    <col min="3" max="3" width="16.57421875" style="2" customWidth="1"/>
    <col min="4" max="4" width="13.28125" style="2" customWidth="1"/>
    <col min="5" max="5" width="2.8515625" style="2" customWidth="1"/>
    <col min="6" max="6" width="10.140625" style="2" customWidth="1"/>
    <col min="7" max="7" width="12.8515625" style="2" customWidth="1"/>
    <col min="8" max="8" width="5.57421875" style="2" customWidth="1"/>
    <col min="9" max="9" width="11.28125" style="2" bestFit="1" customWidth="1"/>
    <col min="10" max="16384" width="9.140625" style="2" customWidth="1"/>
  </cols>
  <sheetData>
    <row r="2" spans="1:8" ht="21">
      <c r="A2" s="299" t="s">
        <v>310</v>
      </c>
      <c r="B2" s="300"/>
      <c r="C2" s="300"/>
      <c r="D2" s="300"/>
      <c r="E2" s="300"/>
      <c r="F2" s="300"/>
      <c r="G2" s="300"/>
      <c r="H2" s="300"/>
    </row>
    <row r="3" spans="1:8" ht="21">
      <c r="A3" s="37"/>
      <c r="B3" s="38"/>
      <c r="C3" s="38"/>
      <c r="D3" s="38"/>
      <c r="E3" s="38"/>
      <c r="F3" s="38"/>
      <c r="G3" s="38"/>
      <c r="H3" s="38"/>
    </row>
    <row r="4" spans="1:7" ht="23.25">
      <c r="A4" s="14"/>
      <c r="B4" s="14"/>
      <c r="C4" s="1" t="s">
        <v>230</v>
      </c>
      <c r="D4" s="1"/>
      <c r="E4" s="1"/>
      <c r="F4" s="14" t="s">
        <v>231</v>
      </c>
      <c r="G4" s="14"/>
    </row>
    <row r="5" spans="1:7" ht="23.25">
      <c r="A5" s="14"/>
      <c r="B5" s="14"/>
      <c r="C5" s="14"/>
      <c r="D5" s="14"/>
      <c r="E5" s="14"/>
      <c r="F5" s="14"/>
      <c r="G5" s="14"/>
    </row>
    <row r="6" spans="1:7" ht="23.25">
      <c r="A6" s="14" t="s">
        <v>127</v>
      </c>
      <c r="B6" s="14"/>
      <c r="C6" s="14"/>
      <c r="D6" s="16">
        <f>SUM(D8+D10)</f>
        <v>31708000</v>
      </c>
      <c r="E6" s="16"/>
      <c r="F6" s="16"/>
      <c r="G6" s="16">
        <f>SUM(G8+G10)</f>
        <v>26538000</v>
      </c>
    </row>
    <row r="7" spans="1:7" ht="23.25">
      <c r="A7" s="14"/>
      <c r="B7" s="14"/>
      <c r="C7" s="14"/>
      <c r="D7" s="16"/>
      <c r="E7" s="16"/>
      <c r="F7" s="16"/>
      <c r="G7" s="16"/>
    </row>
    <row r="8" spans="1:7" ht="23.25">
      <c r="A8" s="14" t="s">
        <v>50</v>
      </c>
      <c r="B8" s="14"/>
      <c r="C8" s="14"/>
      <c r="D8" s="16">
        <v>9001000</v>
      </c>
      <c r="E8" s="16"/>
      <c r="F8" s="16"/>
      <c r="G8" s="16">
        <v>6151000</v>
      </c>
    </row>
    <row r="9" spans="1:7" ht="23.25">
      <c r="A9" s="14"/>
      <c r="B9" s="14"/>
      <c r="C9" s="14"/>
      <c r="D9" s="16"/>
      <c r="E9" s="16"/>
      <c r="F9" s="16"/>
      <c r="G9" s="16"/>
    </row>
    <row r="10" spans="1:7" ht="23.25">
      <c r="A10" s="14" t="s">
        <v>51</v>
      </c>
      <c r="B10" s="14"/>
      <c r="C10" s="14"/>
      <c r="D10" s="16">
        <v>22707000</v>
      </c>
      <c r="E10" s="16"/>
      <c r="F10" s="16"/>
      <c r="G10" s="16">
        <v>20387000</v>
      </c>
    </row>
    <row r="42" spans="1:8" ht="21">
      <c r="A42" s="302" t="s">
        <v>311</v>
      </c>
      <c r="B42" s="301"/>
      <c r="C42" s="301"/>
      <c r="D42" s="301"/>
      <c r="E42" s="301"/>
      <c r="F42" s="301"/>
      <c r="G42" s="301"/>
      <c r="H42" s="301"/>
    </row>
    <row r="43" spans="1:8" ht="22.5">
      <c r="A43" s="303" t="s">
        <v>232</v>
      </c>
      <c r="B43" s="303"/>
      <c r="C43" s="303"/>
      <c r="D43" s="303"/>
      <c r="E43" s="303"/>
      <c r="F43" s="303"/>
      <c r="G43" s="303"/>
      <c r="H43" s="303"/>
    </row>
    <row r="44" spans="1:8" ht="21">
      <c r="A44" s="301" t="s">
        <v>23</v>
      </c>
      <c r="B44" s="301"/>
      <c r="C44" s="301"/>
      <c r="D44" s="301"/>
      <c r="E44" s="301"/>
      <c r="F44" s="301"/>
      <c r="G44" s="301"/>
      <c r="H44" s="301"/>
    </row>
    <row r="45" spans="2:8" ht="21">
      <c r="B45" s="28"/>
      <c r="C45" s="28"/>
      <c r="D45" s="28"/>
      <c r="E45" s="28"/>
      <c r="F45" s="28"/>
      <c r="G45" s="28"/>
      <c r="H45" s="28"/>
    </row>
    <row r="46" spans="1:8" ht="21">
      <c r="A46" s="40"/>
      <c r="B46" s="41"/>
      <c r="C46" s="42" t="s">
        <v>79</v>
      </c>
      <c r="D46" s="304" t="s">
        <v>25</v>
      </c>
      <c r="E46" s="305"/>
      <c r="F46" s="305"/>
      <c r="G46" s="305"/>
      <c r="H46" s="43" t="s">
        <v>26</v>
      </c>
    </row>
    <row r="47" spans="1:8" ht="21">
      <c r="A47" s="44" t="s">
        <v>45</v>
      </c>
      <c r="B47" s="45"/>
      <c r="C47" s="46" t="s">
        <v>219</v>
      </c>
      <c r="D47" s="306" t="s">
        <v>220</v>
      </c>
      <c r="E47" s="47" t="s">
        <v>27</v>
      </c>
      <c r="F47" s="47" t="s">
        <v>28</v>
      </c>
      <c r="G47" s="306" t="s">
        <v>233</v>
      </c>
      <c r="H47" s="48" t="s">
        <v>29</v>
      </c>
    </row>
    <row r="48" spans="1:8" ht="21">
      <c r="A48" s="49"/>
      <c r="B48" s="50"/>
      <c r="C48" s="51"/>
      <c r="D48" s="307"/>
      <c r="E48" s="52" t="s">
        <v>30</v>
      </c>
      <c r="F48" s="52" t="s">
        <v>31</v>
      </c>
      <c r="G48" s="307"/>
      <c r="H48" s="53"/>
    </row>
    <row r="49" spans="1:8" ht="21">
      <c r="A49" s="54" t="s">
        <v>221</v>
      </c>
      <c r="B49" s="55" t="s">
        <v>32</v>
      </c>
      <c r="C49" s="56">
        <f>SUM(C50:C53)</f>
        <v>24684410.74</v>
      </c>
      <c r="D49" s="57">
        <f>SUM(D50:D53)</f>
        <v>30002000</v>
      </c>
      <c r="E49" s="73" t="s">
        <v>30</v>
      </c>
      <c r="F49" s="72">
        <f>D49-G49</f>
        <v>2996000</v>
      </c>
      <c r="G49" s="57">
        <f>SUM(G50:G53)</f>
        <v>27006000</v>
      </c>
      <c r="H49" s="60"/>
    </row>
    <row r="50" spans="1:8" ht="21">
      <c r="A50" s="61" t="s">
        <v>33</v>
      </c>
      <c r="B50" s="62"/>
      <c r="C50" s="63">
        <v>23001223.75</v>
      </c>
      <c r="D50" s="64">
        <v>28000000</v>
      </c>
      <c r="E50" s="66" t="s">
        <v>30</v>
      </c>
      <c r="F50" s="59">
        <f>D50-G50</f>
        <v>3000000</v>
      </c>
      <c r="G50" s="64">
        <v>25000000</v>
      </c>
      <c r="H50" s="65"/>
    </row>
    <row r="51" spans="1:8" ht="21">
      <c r="A51" s="61" t="s">
        <v>34</v>
      </c>
      <c r="B51" s="62"/>
      <c r="C51" s="63">
        <v>1388.99</v>
      </c>
      <c r="D51" s="64">
        <v>1000</v>
      </c>
      <c r="E51" s="66" t="s">
        <v>27</v>
      </c>
      <c r="F51" s="59">
        <f>G51-D51</f>
        <v>4000</v>
      </c>
      <c r="G51" s="64">
        <v>5000</v>
      </c>
      <c r="H51" s="65"/>
    </row>
    <row r="52" spans="1:8" ht="21">
      <c r="A52" s="61" t="s">
        <v>35</v>
      </c>
      <c r="B52" s="62"/>
      <c r="C52" s="63">
        <v>1681798</v>
      </c>
      <c r="D52" s="64">
        <v>2000000</v>
      </c>
      <c r="E52" s="58"/>
      <c r="F52" s="59"/>
      <c r="G52" s="64">
        <v>2000000</v>
      </c>
      <c r="H52" s="65"/>
    </row>
    <row r="53" spans="1:8" ht="21">
      <c r="A53" s="61" t="s">
        <v>93</v>
      </c>
      <c r="B53" s="67"/>
      <c r="C53" s="68"/>
      <c r="D53" s="64">
        <v>1000</v>
      </c>
      <c r="E53" s="66"/>
      <c r="F53" s="59"/>
      <c r="G53" s="64">
        <v>1000</v>
      </c>
      <c r="H53" s="69"/>
    </row>
    <row r="54" spans="1:8" ht="21">
      <c r="A54" s="61"/>
      <c r="B54" s="62"/>
      <c r="C54" s="70"/>
      <c r="D54" s="70"/>
      <c r="E54" s="70"/>
      <c r="F54" s="70"/>
      <c r="G54" s="70"/>
      <c r="H54" s="65"/>
    </row>
    <row r="55" spans="1:8" ht="21">
      <c r="A55" s="71" t="s">
        <v>222</v>
      </c>
      <c r="B55" s="62"/>
      <c r="C55" s="72"/>
      <c r="D55" s="72"/>
      <c r="E55" s="73"/>
      <c r="F55" s="72"/>
      <c r="G55" s="72"/>
      <c r="H55" s="65"/>
    </row>
    <row r="56" spans="1:8" ht="21">
      <c r="A56" s="74" t="s">
        <v>234</v>
      </c>
      <c r="B56" s="62"/>
      <c r="C56" s="75">
        <f>SUM(C57:C59)</f>
        <v>15483489.36</v>
      </c>
      <c r="D56" s="76">
        <f>SUM(D57:D59)</f>
        <v>18500000</v>
      </c>
      <c r="E56" s="73" t="s">
        <v>30</v>
      </c>
      <c r="F56" s="72">
        <f>D56-G56</f>
        <v>2500000</v>
      </c>
      <c r="G56" s="76">
        <f>SUM(G57:G59)</f>
        <v>16000000</v>
      </c>
      <c r="H56" s="65"/>
    </row>
    <row r="57" spans="1:8" ht="21">
      <c r="A57" s="77" t="s">
        <v>185</v>
      </c>
      <c r="B57" s="62"/>
      <c r="C57" s="78">
        <v>3096697.87</v>
      </c>
      <c r="D57" s="79">
        <v>3700000</v>
      </c>
      <c r="E57" s="66" t="s">
        <v>30</v>
      </c>
      <c r="F57" s="59">
        <f>D57-G57</f>
        <v>500000</v>
      </c>
      <c r="G57" s="79">
        <v>3200000</v>
      </c>
      <c r="H57" s="65"/>
    </row>
    <row r="58" spans="1:8" ht="21">
      <c r="A58" s="80" t="s">
        <v>186</v>
      </c>
      <c r="B58" s="62"/>
      <c r="C58" s="78">
        <v>4645046.81</v>
      </c>
      <c r="D58" s="79">
        <v>5550000</v>
      </c>
      <c r="E58" s="66" t="s">
        <v>30</v>
      </c>
      <c r="F58" s="59">
        <f>D58-G58</f>
        <v>750000</v>
      </c>
      <c r="G58" s="79">
        <v>4800000</v>
      </c>
      <c r="H58" s="65"/>
    </row>
    <row r="59" spans="1:8" ht="21">
      <c r="A59" s="77" t="s">
        <v>187</v>
      </c>
      <c r="B59" s="62"/>
      <c r="C59" s="78">
        <v>7741744.68</v>
      </c>
      <c r="D59" s="79">
        <v>9250000</v>
      </c>
      <c r="E59" s="66" t="s">
        <v>30</v>
      </c>
      <c r="F59" s="59">
        <f>D59-G59</f>
        <v>1250000</v>
      </c>
      <c r="G59" s="79">
        <v>8000000</v>
      </c>
      <c r="H59" s="65"/>
    </row>
    <row r="60" spans="1:8" ht="21">
      <c r="A60" s="61"/>
      <c r="B60" s="62"/>
      <c r="C60" s="70"/>
      <c r="D60" s="70"/>
      <c r="E60" s="70"/>
      <c r="F60" s="70"/>
      <c r="G60" s="70"/>
      <c r="H60" s="65"/>
    </row>
    <row r="61" spans="1:8" ht="21">
      <c r="A61" s="61"/>
      <c r="B61" s="62"/>
      <c r="C61" s="70"/>
      <c r="D61" s="70"/>
      <c r="E61" s="70"/>
      <c r="F61" s="70"/>
      <c r="G61" s="70"/>
      <c r="H61" s="65"/>
    </row>
    <row r="62" spans="1:8" ht="21">
      <c r="A62" s="61"/>
      <c r="B62" s="62"/>
      <c r="C62" s="70"/>
      <c r="D62" s="70"/>
      <c r="E62" s="70"/>
      <c r="F62" s="70"/>
      <c r="G62" s="70"/>
      <c r="H62" s="65"/>
    </row>
    <row r="63" spans="1:8" ht="21">
      <c r="A63" s="61"/>
      <c r="B63" s="62"/>
      <c r="C63" s="70"/>
      <c r="D63" s="70"/>
      <c r="E63" s="70"/>
      <c r="F63" s="70"/>
      <c r="G63" s="70"/>
      <c r="H63" s="65"/>
    </row>
    <row r="64" spans="1:8" ht="21">
      <c r="A64" s="61"/>
      <c r="B64" s="62"/>
      <c r="C64" s="70"/>
      <c r="D64" s="70"/>
      <c r="E64" s="70"/>
      <c r="F64" s="70"/>
      <c r="G64" s="70"/>
      <c r="H64" s="65"/>
    </row>
    <row r="65" spans="1:8" ht="21">
      <c r="A65" s="61"/>
      <c r="B65" s="62"/>
      <c r="C65" s="70"/>
      <c r="D65" s="70"/>
      <c r="E65" s="70"/>
      <c r="F65" s="70"/>
      <c r="G65" s="70"/>
      <c r="H65" s="65"/>
    </row>
    <row r="66" spans="1:8" ht="21">
      <c r="A66" s="61"/>
      <c r="B66" s="62"/>
      <c r="C66" s="70"/>
      <c r="D66" s="70"/>
      <c r="E66" s="70"/>
      <c r="F66" s="70"/>
      <c r="G66" s="70"/>
      <c r="H66" s="65"/>
    </row>
    <row r="67" spans="1:8" ht="21">
      <c r="A67" s="61"/>
      <c r="B67" s="62"/>
      <c r="C67" s="70"/>
      <c r="D67" s="70"/>
      <c r="E67" s="70"/>
      <c r="F67" s="70"/>
      <c r="G67" s="70"/>
      <c r="H67" s="65"/>
    </row>
    <row r="68" spans="1:8" ht="21">
      <c r="A68" s="61"/>
      <c r="B68" s="62"/>
      <c r="C68" s="70"/>
      <c r="D68" s="70"/>
      <c r="E68" s="70"/>
      <c r="F68" s="70"/>
      <c r="G68" s="70"/>
      <c r="H68" s="65"/>
    </row>
    <row r="69" spans="1:8" ht="21">
      <c r="A69" s="61"/>
      <c r="B69" s="62"/>
      <c r="C69" s="70"/>
      <c r="D69" s="70"/>
      <c r="E69" s="70"/>
      <c r="F69" s="70"/>
      <c r="G69" s="70"/>
      <c r="H69" s="65"/>
    </row>
    <row r="70" spans="1:8" ht="21">
      <c r="A70" s="61"/>
      <c r="B70" s="62"/>
      <c r="C70" s="70"/>
      <c r="D70" s="70"/>
      <c r="E70" s="70"/>
      <c r="F70" s="70"/>
      <c r="G70" s="70"/>
      <c r="H70" s="65"/>
    </row>
    <row r="71" spans="1:8" ht="21">
      <c r="A71" s="61"/>
      <c r="B71" s="62"/>
      <c r="C71" s="70"/>
      <c r="D71" s="70"/>
      <c r="E71" s="70"/>
      <c r="F71" s="70"/>
      <c r="G71" s="70"/>
      <c r="H71" s="65"/>
    </row>
    <row r="72" spans="1:8" ht="21">
      <c r="A72" s="61"/>
      <c r="B72" s="62"/>
      <c r="C72" s="70"/>
      <c r="D72" s="70"/>
      <c r="E72" s="70"/>
      <c r="F72" s="70"/>
      <c r="G72" s="70"/>
      <c r="H72" s="65"/>
    </row>
    <row r="73" spans="1:8" ht="21">
      <c r="A73" s="61"/>
      <c r="B73" s="62"/>
      <c r="C73" s="70"/>
      <c r="D73" s="70"/>
      <c r="E73" s="70"/>
      <c r="F73" s="70"/>
      <c r="G73" s="70"/>
      <c r="H73" s="65"/>
    </row>
    <row r="74" spans="1:8" ht="21">
      <c r="A74" s="61"/>
      <c r="B74" s="62"/>
      <c r="C74" s="70"/>
      <c r="D74" s="70"/>
      <c r="E74" s="70"/>
      <c r="F74" s="70"/>
      <c r="G74" s="70"/>
      <c r="H74" s="65"/>
    </row>
    <row r="75" spans="1:8" ht="21">
      <c r="A75" s="61"/>
      <c r="B75" s="62"/>
      <c r="C75" s="70"/>
      <c r="D75" s="70"/>
      <c r="E75" s="70"/>
      <c r="F75" s="70"/>
      <c r="G75" s="70"/>
      <c r="H75" s="65"/>
    </row>
    <row r="76" spans="1:8" ht="21">
      <c r="A76" s="61"/>
      <c r="B76" s="62"/>
      <c r="C76" s="70"/>
      <c r="D76" s="70"/>
      <c r="E76" s="70"/>
      <c r="F76" s="70"/>
      <c r="G76" s="70"/>
      <c r="H76" s="65"/>
    </row>
    <row r="77" spans="1:8" ht="21">
      <c r="A77" s="61"/>
      <c r="B77" s="62"/>
      <c r="C77" s="70"/>
      <c r="D77" s="70"/>
      <c r="E77" s="70"/>
      <c r="F77" s="70"/>
      <c r="G77" s="70"/>
      <c r="H77" s="65"/>
    </row>
    <row r="78" spans="1:8" ht="21">
      <c r="A78" s="61"/>
      <c r="B78" s="62"/>
      <c r="C78" s="70"/>
      <c r="D78" s="70"/>
      <c r="E78" s="70"/>
      <c r="F78" s="70"/>
      <c r="G78" s="70"/>
      <c r="H78" s="65"/>
    </row>
    <row r="79" spans="1:8" ht="21">
      <c r="A79" s="61"/>
      <c r="B79" s="62"/>
      <c r="C79" s="70"/>
      <c r="D79" s="70"/>
      <c r="E79" s="81"/>
      <c r="F79" s="81"/>
      <c r="G79" s="70"/>
      <c r="H79" s="65"/>
    </row>
    <row r="80" spans="1:8" ht="21">
      <c r="A80" s="82" t="s">
        <v>36</v>
      </c>
      <c r="B80" s="83"/>
      <c r="C80" s="84">
        <f>SUM(C49+C56)</f>
        <v>40167900.099999994</v>
      </c>
      <c r="D80" s="85">
        <f>SUM(D49+D56)</f>
        <v>48502000</v>
      </c>
      <c r="E80" s="139" t="s">
        <v>30</v>
      </c>
      <c r="F80" s="140">
        <f>D80-G80</f>
        <v>5496000</v>
      </c>
      <c r="G80" s="85">
        <f>SUM(G49+G56)</f>
        <v>43006000</v>
      </c>
      <c r="H80" s="86"/>
    </row>
    <row r="81" spans="1:8" ht="21">
      <c r="A81" s="87"/>
      <c r="B81" s="88"/>
      <c r="C81" s="89"/>
      <c r="D81" s="90"/>
      <c r="E81" s="38"/>
      <c r="F81" s="90"/>
      <c r="G81" s="90"/>
      <c r="H81" s="88"/>
    </row>
    <row r="82" spans="1:8" ht="18.75" customHeight="1">
      <c r="A82" s="87"/>
      <c r="B82" s="88"/>
      <c r="C82" s="89"/>
      <c r="D82" s="90"/>
      <c r="E82" s="38"/>
      <c r="F82" s="90"/>
      <c r="G82" s="90"/>
      <c r="H82" s="88"/>
    </row>
    <row r="83" spans="1:8" ht="18.75" customHeight="1">
      <c r="A83" s="87"/>
      <c r="B83" s="88"/>
      <c r="C83" s="89"/>
      <c r="D83" s="90"/>
      <c r="E83" s="38"/>
      <c r="F83" s="90"/>
      <c r="G83" s="90"/>
      <c r="H83" s="88"/>
    </row>
    <row r="84" spans="1:8" s="91" customFormat="1" ht="22.5" customHeight="1">
      <c r="A84" s="299" t="s">
        <v>317</v>
      </c>
      <c r="B84" s="300"/>
      <c r="C84" s="300"/>
      <c r="D84" s="300"/>
      <c r="E84" s="300"/>
      <c r="F84" s="300"/>
      <c r="G84" s="300"/>
      <c r="H84" s="300"/>
    </row>
    <row r="85" spans="1:8" ht="23.25" customHeight="1">
      <c r="A85" s="282" t="s">
        <v>235</v>
      </c>
      <c r="B85" s="282"/>
      <c r="C85" s="282"/>
      <c r="D85" s="282"/>
      <c r="E85" s="282"/>
      <c r="F85" s="282"/>
      <c r="G85" s="282"/>
      <c r="H85" s="282"/>
    </row>
    <row r="86" spans="1:8" ht="20.25" customHeight="1">
      <c r="A86" s="92" t="s">
        <v>37</v>
      </c>
      <c r="B86" s="39"/>
      <c r="C86" s="39"/>
      <c r="D86" s="39"/>
      <c r="E86" s="39"/>
      <c r="F86" s="92" t="s">
        <v>38</v>
      </c>
      <c r="G86" s="39"/>
      <c r="H86" s="39"/>
    </row>
    <row r="87" spans="1:8" ht="21.75" customHeight="1">
      <c r="A87" s="4" t="s">
        <v>129</v>
      </c>
      <c r="B87" s="28"/>
      <c r="C87" s="28"/>
      <c r="D87" s="28"/>
      <c r="E87" s="28"/>
      <c r="F87" s="28"/>
      <c r="G87" s="28"/>
      <c r="H87" s="28"/>
    </row>
    <row r="88" spans="1:8" ht="21.75" customHeight="1">
      <c r="A88" s="40"/>
      <c r="B88" s="41"/>
      <c r="C88" s="42" t="s">
        <v>24</v>
      </c>
      <c r="D88" s="304" t="s">
        <v>25</v>
      </c>
      <c r="E88" s="305"/>
      <c r="F88" s="305"/>
      <c r="G88" s="305"/>
      <c r="H88" s="43" t="s">
        <v>26</v>
      </c>
    </row>
    <row r="89" spans="1:8" ht="21.75" customHeight="1">
      <c r="A89" s="44" t="s">
        <v>45</v>
      </c>
      <c r="B89" s="45"/>
      <c r="C89" s="46" t="s">
        <v>219</v>
      </c>
      <c r="D89" s="306" t="s">
        <v>220</v>
      </c>
      <c r="E89" s="47" t="s">
        <v>27</v>
      </c>
      <c r="F89" s="47" t="s">
        <v>28</v>
      </c>
      <c r="G89" s="306" t="s">
        <v>233</v>
      </c>
      <c r="H89" s="48" t="s">
        <v>29</v>
      </c>
    </row>
    <row r="90" spans="1:8" ht="18.75" customHeight="1">
      <c r="A90" s="49"/>
      <c r="B90" s="50"/>
      <c r="C90" s="51"/>
      <c r="D90" s="307"/>
      <c r="E90" s="52" t="s">
        <v>30</v>
      </c>
      <c r="F90" s="52" t="s">
        <v>31</v>
      </c>
      <c r="G90" s="307"/>
      <c r="H90" s="53"/>
    </row>
    <row r="91" spans="1:8" s="4" customFormat="1" ht="21">
      <c r="A91" s="54" t="s">
        <v>172</v>
      </c>
      <c r="B91" s="55" t="s">
        <v>32</v>
      </c>
      <c r="C91" s="56">
        <f>SUM(C93:C94)</f>
        <v>1757688</v>
      </c>
      <c r="D91" s="57">
        <f>SUM(D93:D94)</f>
        <v>2290000</v>
      </c>
      <c r="E91" s="93" t="s">
        <v>27</v>
      </c>
      <c r="F91" s="94">
        <f>G91-D91</f>
        <v>200000</v>
      </c>
      <c r="G91" s="57">
        <f>SUM(G93:G94)</f>
        <v>2490000</v>
      </c>
      <c r="H91" s="60"/>
    </row>
    <row r="92" spans="1:8" s="4" customFormat="1" ht="21">
      <c r="A92" s="71" t="s">
        <v>173</v>
      </c>
      <c r="B92" s="67" t="s">
        <v>32</v>
      </c>
      <c r="C92" s="95">
        <f>SUM(C93:C94)</f>
        <v>1757688</v>
      </c>
      <c r="D92" s="96">
        <f>SUM(D93:D94)</f>
        <v>2290000</v>
      </c>
      <c r="E92" s="73" t="s">
        <v>27</v>
      </c>
      <c r="F92" s="97">
        <f>SUM(G92-D92)</f>
        <v>200000</v>
      </c>
      <c r="G92" s="96">
        <f>SUM(G93:G94)</f>
        <v>2490000</v>
      </c>
      <c r="H92" s="69"/>
    </row>
    <row r="93" spans="1:8" ht="21">
      <c r="A93" s="61" t="s">
        <v>7</v>
      </c>
      <c r="B93" s="62"/>
      <c r="C93" s="63">
        <v>1682605</v>
      </c>
      <c r="D93" s="64">
        <v>2200000</v>
      </c>
      <c r="E93" s="66" t="s">
        <v>27</v>
      </c>
      <c r="F93" s="98">
        <f>SUM(G93-D93)</f>
        <v>200000</v>
      </c>
      <c r="G93" s="64">
        <v>2400000</v>
      </c>
      <c r="H93" s="65"/>
    </row>
    <row r="94" spans="1:8" ht="21">
      <c r="A94" s="61" t="s">
        <v>294</v>
      </c>
      <c r="B94" s="62"/>
      <c r="C94" s="63">
        <v>75083</v>
      </c>
      <c r="D94" s="64">
        <v>90000</v>
      </c>
      <c r="E94" s="66"/>
      <c r="F94" s="99"/>
      <c r="G94" s="64">
        <v>90000</v>
      </c>
      <c r="H94" s="65"/>
    </row>
    <row r="95" spans="1:8" s="4" customFormat="1" ht="21">
      <c r="A95" s="71" t="s">
        <v>174</v>
      </c>
      <c r="B95" s="67" t="s">
        <v>32</v>
      </c>
      <c r="C95" s="75">
        <f>SUM(C96+C111+C138+C145)</f>
        <v>1013079.53</v>
      </c>
      <c r="D95" s="76">
        <f>SUM(D96+D111+D138+D145)</f>
        <v>1749000</v>
      </c>
      <c r="E95" s="66" t="s">
        <v>27</v>
      </c>
      <c r="F95" s="101">
        <f>SUM(G95-D95)</f>
        <v>25000</v>
      </c>
      <c r="G95" s="76">
        <f>SUM(G96+G111+G138+G145)</f>
        <v>1774000</v>
      </c>
      <c r="H95" s="69"/>
    </row>
    <row r="96" spans="1:8" s="4" customFormat="1" ht="21">
      <c r="A96" s="71" t="s">
        <v>175</v>
      </c>
      <c r="B96" s="67" t="s">
        <v>32</v>
      </c>
      <c r="C96" s="75">
        <f>SUM(C97:C106)</f>
        <v>742332</v>
      </c>
      <c r="D96" s="76">
        <f>SUM(D97:D108)</f>
        <v>1103000</v>
      </c>
      <c r="E96" s="73" t="s">
        <v>27</v>
      </c>
      <c r="F96" s="98">
        <f>SUM(G96-D96)</f>
        <v>40000</v>
      </c>
      <c r="G96" s="76">
        <f>SUM(G97:G108)</f>
        <v>1143000</v>
      </c>
      <c r="H96" s="69"/>
    </row>
    <row r="97" spans="1:8" ht="21">
      <c r="A97" s="61" t="s">
        <v>8</v>
      </c>
      <c r="B97" s="67"/>
      <c r="C97" s="63">
        <v>150900</v>
      </c>
      <c r="D97" s="64">
        <v>180000</v>
      </c>
      <c r="E97" s="73"/>
      <c r="F97" s="98"/>
      <c r="G97" s="64">
        <v>180000</v>
      </c>
      <c r="H97" s="69"/>
    </row>
    <row r="98" spans="1:8" ht="21">
      <c r="A98" s="61" t="s">
        <v>116</v>
      </c>
      <c r="B98" s="67"/>
      <c r="C98" s="63">
        <v>36000</v>
      </c>
      <c r="D98" s="64">
        <v>72000</v>
      </c>
      <c r="E98" s="73"/>
      <c r="F98" s="98"/>
      <c r="G98" s="64">
        <v>72000</v>
      </c>
      <c r="H98" s="69"/>
    </row>
    <row r="99" spans="1:8" ht="21">
      <c r="A99" s="61" t="s">
        <v>9</v>
      </c>
      <c r="B99" s="62"/>
      <c r="C99" s="102"/>
      <c r="D99" s="64">
        <v>1000</v>
      </c>
      <c r="E99" s="73"/>
      <c r="F99" s="98"/>
      <c r="G99" s="64">
        <v>1000</v>
      </c>
      <c r="H99" s="65"/>
    </row>
    <row r="100" spans="1:8" ht="21">
      <c r="A100" s="61" t="s">
        <v>10</v>
      </c>
      <c r="B100" s="62"/>
      <c r="C100" s="63">
        <v>84000</v>
      </c>
      <c r="D100" s="64">
        <v>84000</v>
      </c>
      <c r="E100" s="73"/>
      <c r="F100" s="98"/>
      <c r="G100" s="64">
        <v>84000</v>
      </c>
      <c r="H100" s="65"/>
    </row>
    <row r="101" spans="1:8" ht="21">
      <c r="A101" s="61" t="s">
        <v>11</v>
      </c>
      <c r="B101" s="62"/>
      <c r="C101" s="63">
        <v>45310</v>
      </c>
      <c r="D101" s="64">
        <v>100000</v>
      </c>
      <c r="E101" s="73" t="s">
        <v>27</v>
      </c>
      <c r="F101" s="98">
        <f>SUM(G101-D101)</f>
        <v>20000</v>
      </c>
      <c r="G101" s="64">
        <v>120000</v>
      </c>
      <c r="H101" s="65"/>
    </row>
    <row r="102" spans="1:8" ht="21">
      <c r="A102" s="61" t="s">
        <v>12</v>
      </c>
      <c r="B102" s="62"/>
      <c r="C102" s="63">
        <v>108189</v>
      </c>
      <c r="D102" s="64">
        <v>250000</v>
      </c>
      <c r="E102" s="73"/>
      <c r="F102" s="98"/>
      <c r="G102" s="64">
        <v>250000</v>
      </c>
      <c r="H102" s="65"/>
    </row>
    <row r="103" spans="1:8" ht="21">
      <c r="A103" s="61" t="s">
        <v>214</v>
      </c>
      <c r="B103" s="62"/>
      <c r="C103" s="63">
        <v>125200</v>
      </c>
      <c r="D103" s="64">
        <v>135000</v>
      </c>
      <c r="E103" s="73"/>
      <c r="F103" s="98"/>
      <c r="G103" s="64">
        <v>135000</v>
      </c>
      <c r="H103" s="65"/>
    </row>
    <row r="104" spans="1:8" ht="21">
      <c r="A104" s="61" t="s">
        <v>198</v>
      </c>
      <c r="B104" s="62"/>
      <c r="C104" s="63">
        <v>17000</v>
      </c>
      <c r="D104" s="64">
        <v>22000</v>
      </c>
      <c r="E104" s="73"/>
      <c r="F104" s="98"/>
      <c r="G104" s="64">
        <v>22000</v>
      </c>
      <c r="H104" s="65"/>
    </row>
    <row r="105" spans="1:8" ht="21">
      <c r="A105" s="61" t="s">
        <v>13</v>
      </c>
      <c r="B105" s="62"/>
      <c r="C105" s="63">
        <v>163290</v>
      </c>
      <c r="D105" s="103">
        <v>220000</v>
      </c>
      <c r="E105" s="73" t="s">
        <v>27</v>
      </c>
      <c r="F105" s="98">
        <f>SUM(G105-D105)</f>
        <v>20000</v>
      </c>
      <c r="G105" s="103">
        <v>240000</v>
      </c>
      <c r="H105" s="65"/>
    </row>
    <row r="106" spans="1:8" ht="21">
      <c r="A106" s="61" t="s">
        <v>110</v>
      </c>
      <c r="B106" s="104"/>
      <c r="C106" s="105">
        <v>12443</v>
      </c>
      <c r="D106" s="64">
        <v>24000</v>
      </c>
      <c r="E106" s="73"/>
      <c r="F106" s="98"/>
      <c r="G106" s="64">
        <v>24000</v>
      </c>
      <c r="H106" s="65"/>
    </row>
    <row r="107" spans="1:8" ht="21">
      <c r="A107" s="61" t="s">
        <v>111</v>
      </c>
      <c r="B107" s="104"/>
      <c r="C107" s="106"/>
      <c r="D107" s="64"/>
      <c r="E107" s="73"/>
      <c r="F107" s="98"/>
      <c r="G107" s="64"/>
      <c r="H107" s="65"/>
    </row>
    <row r="108" spans="1:8" ht="21">
      <c r="A108" s="61" t="s">
        <v>195</v>
      </c>
      <c r="B108" s="104"/>
      <c r="C108" s="106"/>
      <c r="D108" s="64">
        <v>15000</v>
      </c>
      <c r="E108" s="73"/>
      <c r="F108" s="98"/>
      <c r="G108" s="64">
        <v>15000</v>
      </c>
      <c r="H108" s="65"/>
    </row>
    <row r="109" spans="1:8" ht="21">
      <c r="A109" s="61" t="s">
        <v>196</v>
      </c>
      <c r="B109" s="104"/>
      <c r="C109" s="106"/>
      <c r="D109" s="64"/>
      <c r="E109" s="66"/>
      <c r="F109" s="98"/>
      <c r="G109" s="64"/>
      <c r="H109" s="65"/>
    </row>
    <row r="110" spans="1:8" ht="21">
      <c r="A110" s="61" t="s">
        <v>197</v>
      </c>
      <c r="B110" s="104"/>
      <c r="C110" s="106"/>
      <c r="D110" s="64"/>
      <c r="E110" s="66"/>
      <c r="F110" s="98"/>
      <c r="G110" s="64"/>
      <c r="H110" s="65"/>
    </row>
    <row r="111" spans="1:8" s="4" customFormat="1" ht="21">
      <c r="A111" s="71" t="s">
        <v>176</v>
      </c>
      <c r="B111" s="67" t="s">
        <v>32</v>
      </c>
      <c r="C111" s="107">
        <f>SUM(C112+C118+C133)</f>
        <v>112622.8</v>
      </c>
      <c r="D111" s="108">
        <f>SUM(D112+D118+D133)</f>
        <v>320000</v>
      </c>
      <c r="E111" s="100"/>
      <c r="F111" s="98"/>
      <c r="G111" s="108">
        <f>SUM(G112+G118+G133)</f>
        <v>320000</v>
      </c>
      <c r="H111" s="69"/>
    </row>
    <row r="112" spans="1:8" ht="21">
      <c r="A112" s="71" t="s">
        <v>177</v>
      </c>
      <c r="B112" s="67" t="s">
        <v>32</v>
      </c>
      <c r="C112" s="75">
        <f>SUM(C113:C117)</f>
        <v>77752.8</v>
      </c>
      <c r="D112" s="76">
        <f>SUM(D113:D117)</f>
        <v>100000</v>
      </c>
      <c r="E112" s="100"/>
      <c r="F112" s="98"/>
      <c r="G112" s="76">
        <f>SUM(G113:G117)</f>
        <v>100000</v>
      </c>
      <c r="H112" s="65"/>
    </row>
    <row r="113" spans="1:8" ht="21">
      <c r="A113" s="61" t="s">
        <v>286</v>
      </c>
      <c r="B113" s="62"/>
      <c r="C113" s="63">
        <v>1000</v>
      </c>
      <c r="D113" s="64">
        <v>5000</v>
      </c>
      <c r="E113" s="100"/>
      <c r="F113" s="98"/>
      <c r="G113" s="64">
        <v>5000</v>
      </c>
      <c r="H113" s="65"/>
    </row>
    <row r="114" spans="1:8" ht="21">
      <c r="A114" s="61" t="s">
        <v>90</v>
      </c>
      <c r="B114" s="62"/>
      <c r="C114" s="63">
        <v>10528.8</v>
      </c>
      <c r="D114" s="64">
        <v>12000</v>
      </c>
      <c r="E114" s="100"/>
      <c r="F114" s="98"/>
      <c r="G114" s="64">
        <v>12000</v>
      </c>
      <c r="H114" s="65"/>
    </row>
    <row r="115" spans="1:8" ht="21">
      <c r="A115" s="61" t="s">
        <v>14</v>
      </c>
      <c r="B115" s="62"/>
      <c r="C115" s="63">
        <v>3314</v>
      </c>
      <c r="D115" s="64">
        <v>20000</v>
      </c>
      <c r="E115" s="66"/>
      <c r="F115" s="109"/>
      <c r="G115" s="64">
        <v>20000</v>
      </c>
      <c r="H115" s="65"/>
    </row>
    <row r="116" spans="1:8" ht="21">
      <c r="A116" s="61" t="s">
        <v>85</v>
      </c>
      <c r="B116" s="62"/>
      <c r="C116" s="63">
        <v>2910</v>
      </c>
      <c r="D116" s="64">
        <v>3000</v>
      </c>
      <c r="E116" s="70"/>
      <c r="F116" s="109"/>
      <c r="G116" s="64">
        <v>3000</v>
      </c>
      <c r="H116" s="65"/>
    </row>
    <row r="117" spans="1:8" ht="21">
      <c r="A117" s="61" t="s">
        <v>295</v>
      </c>
      <c r="B117" s="62"/>
      <c r="C117" s="110">
        <v>60000</v>
      </c>
      <c r="D117" s="64">
        <v>60000</v>
      </c>
      <c r="E117" s="66"/>
      <c r="F117" s="109"/>
      <c r="G117" s="64">
        <v>60000</v>
      </c>
      <c r="H117" s="65"/>
    </row>
    <row r="118" spans="1:8" ht="21">
      <c r="A118" s="71" t="s">
        <v>165</v>
      </c>
      <c r="B118" s="67" t="s">
        <v>32</v>
      </c>
      <c r="C118" s="75">
        <f>SUM(C119+C120+C132)</f>
        <v>11086</v>
      </c>
      <c r="D118" s="76">
        <f>SUM(D119+D120+D132)</f>
        <v>160000</v>
      </c>
      <c r="E118" s="100"/>
      <c r="F118" s="98"/>
      <c r="G118" s="76">
        <f>SUM(G119+G120+G132)</f>
        <v>160000</v>
      </c>
      <c r="H118" s="65"/>
    </row>
    <row r="119" spans="1:8" ht="21">
      <c r="A119" s="61" t="s">
        <v>15</v>
      </c>
      <c r="B119" s="61"/>
      <c r="C119" s="111">
        <v>3090</v>
      </c>
      <c r="D119" s="79">
        <v>50000</v>
      </c>
      <c r="E119" s="100"/>
      <c r="F119" s="98"/>
      <c r="G119" s="79">
        <v>50000</v>
      </c>
      <c r="H119" s="61"/>
    </row>
    <row r="120" spans="1:8" ht="21">
      <c r="A120" s="61" t="s">
        <v>123</v>
      </c>
      <c r="B120" s="62"/>
      <c r="C120" s="112">
        <v>7996</v>
      </c>
      <c r="D120" s="79">
        <v>100000</v>
      </c>
      <c r="E120" s="73"/>
      <c r="F120" s="98"/>
      <c r="G120" s="79">
        <v>100000</v>
      </c>
      <c r="H120" s="61"/>
    </row>
    <row r="121" spans="1:8" ht="21">
      <c r="A121" s="91"/>
      <c r="B121" s="91"/>
      <c r="C121" s="259"/>
      <c r="D121" s="255"/>
      <c r="E121" s="38"/>
      <c r="F121" s="157"/>
      <c r="G121" s="255"/>
      <c r="H121" s="91"/>
    </row>
    <row r="122" spans="1:8" ht="21">
      <c r="A122" s="91"/>
      <c r="B122" s="91"/>
      <c r="C122" s="259"/>
      <c r="D122" s="255"/>
      <c r="E122" s="38"/>
      <c r="F122" s="157"/>
      <c r="G122" s="255"/>
      <c r="H122" s="91"/>
    </row>
    <row r="123" spans="1:8" ht="21">
      <c r="A123" s="91"/>
      <c r="B123" s="91"/>
      <c r="C123" s="259"/>
      <c r="D123" s="255"/>
      <c r="E123" s="38"/>
      <c r="F123" s="157"/>
      <c r="G123" s="255"/>
      <c r="H123" s="91"/>
    </row>
    <row r="124" spans="1:8" ht="21">
      <c r="A124" s="91"/>
      <c r="B124" s="91"/>
      <c r="C124" s="259"/>
      <c r="D124" s="255"/>
      <c r="E124" s="38"/>
      <c r="F124" s="157"/>
      <c r="G124" s="255"/>
      <c r="H124" s="91"/>
    </row>
    <row r="125" spans="1:8" ht="21">
      <c r="A125" s="299" t="s">
        <v>318</v>
      </c>
      <c r="B125" s="300"/>
      <c r="C125" s="300"/>
      <c r="D125" s="300"/>
      <c r="E125" s="300"/>
      <c r="F125" s="300"/>
      <c r="G125" s="300"/>
      <c r="H125" s="300"/>
    </row>
    <row r="126" spans="1:8" ht="23.25">
      <c r="A126" s="282" t="s">
        <v>235</v>
      </c>
      <c r="B126" s="282"/>
      <c r="C126" s="282"/>
      <c r="D126" s="282"/>
      <c r="E126" s="282"/>
      <c r="F126" s="282"/>
      <c r="G126" s="282"/>
      <c r="H126" s="282"/>
    </row>
    <row r="127" spans="1:8" ht="21">
      <c r="A127" s="92" t="s">
        <v>37</v>
      </c>
      <c r="B127" s="39"/>
      <c r="C127" s="39"/>
      <c r="D127" s="39"/>
      <c r="E127" s="39"/>
      <c r="F127" s="92" t="s">
        <v>38</v>
      </c>
      <c r="G127" s="39"/>
      <c r="H127" s="39"/>
    </row>
    <row r="128" spans="1:8" ht="21">
      <c r="A128" s="4" t="s">
        <v>129</v>
      </c>
      <c r="B128" s="28"/>
      <c r="C128" s="28"/>
      <c r="D128" s="28"/>
      <c r="E128" s="28"/>
      <c r="F128" s="28"/>
      <c r="G128" s="28"/>
      <c r="H128" s="28"/>
    </row>
    <row r="129" spans="1:8" ht="21">
      <c r="A129" s="40"/>
      <c r="B129" s="41"/>
      <c r="C129" s="42" t="s">
        <v>24</v>
      </c>
      <c r="D129" s="304" t="s">
        <v>25</v>
      </c>
      <c r="E129" s="305"/>
      <c r="F129" s="305"/>
      <c r="G129" s="305"/>
      <c r="H129" s="43" t="s">
        <v>26</v>
      </c>
    </row>
    <row r="130" spans="1:8" ht="21">
      <c r="A130" s="44" t="s">
        <v>45</v>
      </c>
      <c r="B130" s="45"/>
      <c r="C130" s="46" t="s">
        <v>219</v>
      </c>
      <c r="D130" s="306" t="s">
        <v>220</v>
      </c>
      <c r="E130" s="47" t="s">
        <v>27</v>
      </c>
      <c r="F130" s="47" t="s">
        <v>28</v>
      </c>
      <c r="G130" s="306" t="s">
        <v>233</v>
      </c>
      <c r="H130" s="48" t="s">
        <v>29</v>
      </c>
    </row>
    <row r="131" spans="1:8" ht="21">
      <c r="A131" s="49"/>
      <c r="B131" s="50"/>
      <c r="C131" s="51"/>
      <c r="D131" s="307"/>
      <c r="E131" s="52" t="s">
        <v>30</v>
      </c>
      <c r="F131" s="52" t="s">
        <v>31</v>
      </c>
      <c r="G131" s="307"/>
      <c r="H131" s="53"/>
    </row>
    <row r="132" spans="1:8" ht="21">
      <c r="A132" s="113" t="s">
        <v>80</v>
      </c>
      <c r="B132" s="62"/>
      <c r="C132" s="114"/>
      <c r="D132" s="64">
        <v>10000</v>
      </c>
      <c r="E132" s="100"/>
      <c r="F132" s="98"/>
      <c r="G132" s="64">
        <v>10000</v>
      </c>
      <c r="H132" s="61"/>
    </row>
    <row r="133" spans="1:8" ht="21">
      <c r="A133" s="71" t="s">
        <v>223</v>
      </c>
      <c r="B133" s="67" t="s">
        <v>32</v>
      </c>
      <c r="C133" s="75">
        <f>SUM(C135+C136)</f>
        <v>23784</v>
      </c>
      <c r="D133" s="76">
        <f>SUM(D135+D136)</f>
        <v>60000</v>
      </c>
      <c r="E133" s="73"/>
      <c r="F133" s="98"/>
      <c r="G133" s="76">
        <f>SUM(G135+G136)</f>
        <v>60000</v>
      </c>
      <c r="H133" s="61"/>
    </row>
    <row r="134" spans="1:8" ht="21">
      <c r="A134" s="115" t="s">
        <v>178</v>
      </c>
      <c r="B134" s="67"/>
      <c r="C134" s="67"/>
      <c r="D134" s="116"/>
      <c r="E134" s="117"/>
      <c r="F134" s="118"/>
      <c r="G134" s="117"/>
      <c r="H134" s="65"/>
    </row>
    <row r="135" spans="1:8" ht="21">
      <c r="A135" s="61" t="s">
        <v>201</v>
      </c>
      <c r="B135" s="62"/>
      <c r="C135" s="119">
        <v>23784</v>
      </c>
      <c r="D135" s="64">
        <v>50000</v>
      </c>
      <c r="E135" s="73"/>
      <c r="F135" s="98"/>
      <c r="G135" s="64">
        <v>50000</v>
      </c>
      <c r="H135" s="65"/>
    </row>
    <row r="136" spans="1:8" ht="21">
      <c r="A136" s="61" t="s">
        <v>205</v>
      </c>
      <c r="B136" s="62"/>
      <c r="C136" s="62"/>
      <c r="D136" s="120">
        <v>10000</v>
      </c>
      <c r="E136" s="73"/>
      <c r="F136" s="98"/>
      <c r="G136" s="79">
        <v>10000</v>
      </c>
      <c r="H136" s="65"/>
    </row>
    <row r="137" spans="1:8" ht="21">
      <c r="A137" s="61" t="s">
        <v>206</v>
      </c>
      <c r="B137" s="62"/>
      <c r="C137" s="62"/>
      <c r="D137" s="121"/>
      <c r="E137" s="70"/>
      <c r="F137" s="122"/>
      <c r="G137" s="62"/>
      <c r="H137" s="65"/>
    </row>
    <row r="138" spans="1:8" s="4" customFormat="1" ht="21">
      <c r="A138" s="71" t="s">
        <v>179</v>
      </c>
      <c r="B138" s="67" t="s">
        <v>32</v>
      </c>
      <c r="C138" s="123">
        <f>SUM(C139:C144)</f>
        <v>68303.44</v>
      </c>
      <c r="D138" s="124">
        <f>SUM(D139:D144)</f>
        <v>180000</v>
      </c>
      <c r="E138" s="73" t="s">
        <v>30</v>
      </c>
      <c r="F138" s="97">
        <f>D138-G138</f>
        <v>15000</v>
      </c>
      <c r="G138" s="124">
        <f>SUM(G139:G144)</f>
        <v>165000</v>
      </c>
      <c r="H138" s="69"/>
    </row>
    <row r="139" spans="1:8" ht="21">
      <c r="A139" s="61" t="s">
        <v>17</v>
      </c>
      <c r="B139" s="62"/>
      <c r="C139" s="119">
        <v>57398.44</v>
      </c>
      <c r="D139" s="64">
        <v>100000</v>
      </c>
      <c r="E139" s="73"/>
      <c r="F139" s="98"/>
      <c r="G139" s="64">
        <v>100000</v>
      </c>
      <c r="H139" s="65"/>
    </row>
    <row r="140" spans="1:8" ht="21">
      <c r="A140" s="61" t="s">
        <v>18</v>
      </c>
      <c r="B140" s="62"/>
      <c r="C140" s="119">
        <v>2275</v>
      </c>
      <c r="D140" s="64">
        <v>10000</v>
      </c>
      <c r="E140" s="73"/>
      <c r="F140" s="98"/>
      <c r="G140" s="64">
        <v>10000</v>
      </c>
      <c r="H140" s="65"/>
    </row>
    <row r="141" spans="1:8" ht="21">
      <c r="A141" s="61" t="s">
        <v>19</v>
      </c>
      <c r="B141" s="62"/>
      <c r="C141" s="119">
        <v>850</v>
      </c>
      <c r="D141" s="64">
        <v>10000</v>
      </c>
      <c r="E141" s="73"/>
      <c r="F141" s="98"/>
      <c r="G141" s="64">
        <v>10000</v>
      </c>
      <c r="H141" s="65"/>
    </row>
    <row r="142" spans="1:8" ht="21">
      <c r="A142" s="61" t="s">
        <v>94</v>
      </c>
      <c r="B142" s="62"/>
      <c r="C142" s="125"/>
      <c r="D142" s="64">
        <v>25000</v>
      </c>
      <c r="E142" s="66" t="s">
        <v>30</v>
      </c>
      <c r="F142" s="98">
        <f>D142-G142</f>
        <v>5000</v>
      </c>
      <c r="G142" s="64">
        <v>20000</v>
      </c>
      <c r="H142" s="65"/>
    </row>
    <row r="143" spans="1:8" ht="21">
      <c r="A143" s="61" t="s">
        <v>96</v>
      </c>
      <c r="B143" s="62"/>
      <c r="C143" s="126">
        <v>7780</v>
      </c>
      <c r="D143" s="64">
        <v>30000</v>
      </c>
      <c r="E143" s="66" t="s">
        <v>30</v>
      </c>
      <c r="F143" s="98">
        <f>D143-G143</f>
        <v>10000</v>
      </c>
      <c r="G143" s="64">
        <v>20000</v>
      </c>
      <c r="H143" s="65"/>
    </row>
    <row r="144" spans="1:8" ht="21">
      <c r="A144" s="61" t="s">
        <v>202</v>
      </c>
      <c r="B144" s="62"/>
      <c r="C144" s="126"/>
      <c r="D144" s="104">
        <v>5000</v>
      </c>
      <c r="E144" s="73"/>
      <c r="F144" s="98"/>
      <c r="G144" s="104">
        <v>5000</v>
      </c>
      <c r="H144" s="65"/>
    </row>
    <row r="145" spans="1:8" s="4" customFormat="1" ht="21">
      <c r="A145" s="71" t="s">
        <v>180</v>
      </c>
      <c r="B145" s="67" t="s">
        <v>32</v>
      </c>
      <c r="C145" s="123">
        <f>SUM(C146:C150)</f>
        <v>89821.29000000001</v>
      </c>
      <c r="D145" s="124">
        <f>SUM(D146:D150)</f>
        <v>146000</v>
      </c>
      <c r="E145" s="100"/>
      <c r="F145" s="98"/>
      <c r="G145" s="127">
        <f>SUM(G146:G150)</f>
        <v>146000</v>
      </c>
      <c r="H145" s="69"/>
    </row>
    <row r="146" spans="1:8" ht="21">
      <c r="A146" s="61" t="s">
        <v>20</v>
      </c>
      <c r="B146" s="62"/>
      <c r="C146" s="119">
        <v>77241.36</v>
      </c>
      <c r="D146" s="64">
        <v>120000</v>
      </c>
      <c r="E146" s="73"/>
      <c r="F146" s="98"/>
      <c r="G146" s="64">
        <v>120000</v>
      </c>
      <c r="H146" s="65"/>
    </row>
    <row r="147" spans="1:8" ht="21">
      <c r="A147" s="61" t="s">
        <v>21</v>
      </c>
      <c r="B147" s="62"/>
      <c r="C147" s="128">
        <v>3167.89</v>
      </c>
      <c r="D147" s="64">
        <v>6000</v>
      </c>
      <c r="E147" s="73"/>
      <c r="F147" s="98"/>
      <c r="G147" s="64">
        <v>6000</v>
      </c>
      <c r="H147" s="65"/>
    </row>
    <row r="148" spans="1:8" ht="21">
      <c r="A148" s="61" t="s">
        <v>183</v>
      </c>
      <c r="B148" s="62"/>
      <c r="C148" s="119">
        <v>1692.74</v>
      </c>
      <c r="D148" s="64">
        <v>6000</v>
      </c>
      <c r="E148" s="100"/>
      <c r="F148" s="98"/>
      <c r="G148" s="64">
        <v>6000</v>
      </c>
      <c r="H148" s="65"/>
    </row>
    <row r="149" spans="1:8" ht="21">
      <c r="A149" s="61" t="s">
        <v>184</v>
      </c>
      <c r="B149" s="62"/>
      <c r="C149" s="128">
        <v>775</v>
      </c>
      <c r="D149" s="64">
        <v>2000</v>
      </c>
      <c r="E149" s="66"/>
      <c r="F149" s="109"/>
      <c r="G149" s="64">
        <v>2000</v>
      </c>
      <c r="H149" s="65"/>
    </row>
    <row r="150" spans="1:8" ht="21">
      <c r="A150" s="61" t="s">
        <v>95</v>
      </c>
      <c r="B150" s="62"/>
      <c r="C150" s="125">
        <v>6944.3</v>
      </c>
      <c r="D150" s="104">
        <v>12000</v>
      </c>
      <c r="E150" s="73"/>
      <c r="F150" s="98"/>
      <c r="G150" s="104">
        <v>12000</v>
      </c>
      <c r="H150" s="65"/>
    </row>
    <row r="151" spans="1:8" s="4" customFormat="1" ht="21">
      <c r="A151" s="71" t="s">
        <v>181</v>
      </c>
      <c r="B151" s="67" t="s">
        <v>32</v>
      </c>
      <c r="C151" s="123">
        <f>SUM(C152)</f>
        <v>117700</v>
      </c>
      <c r="D151" s="129">
        <f>SUM(D152)</f>
        <v>118000</v>
      </c>
      <c r="E151" s="73"/>
      <c r="F151" s="98"/>
      <c r="G151" s="130">
        <f>SUM(G152)</f>
        <v>118000</v>
      </c>
      <c r="H151" s="69"/>
    </row>
    <row r="152" spans="1:8" s="4" customFormat="1" ht="21">
      <c r="A152" s="71" t="s">
        <v>182</v>
      </c>
      <c r="B152" s="67" t="s">
        <v>32</v>
      </c>
      <c r="C152" s="123">
        <f>SUM(C153:C153)</f>
        <v>117700</v>
      </c>
      <c r="D152" s="129">
        <f>SUM(D153:D153)</f>
        <v>118000</v>
      </c>
      <c r="E152" s="73"/>
      <c r="F152" s="98"/>
      <c r="G152" s="130">
        <f>SUM(G153)</f>
        <v>118000</v>
      </c>
      <c r="H152" s="69"/>
    </row>
    <row r="153" spans="1:8" ht="21">
      <c r="A153" s="61" t="s">
        <v>22</v>
      </c>
      <c r="B153" s="62"/>
      <c r="C153" s="119">
        <v>117700</v>
      </c>
      <c r="D153" s="131">
        <v>118000</v>
      </c>
      <c r="E153" s="73"/>
      <c r="F153" s="98"/>
      <c r="G153" s="131">
        <v>118000</v>
      </c>
      <c r="H153" s="65"/>
    </row>
    <row r="154" spans="1:8" ht="21">
      <c r="A154" s="61"/>
      <c r="B154" s="62"/>
      <c r="C154" s="119"/>
      <c r="D154" s="131"/>
      <c r="E154" s="66"/>
      <c r="F154" s="59"/>
      <c r="G154" s="132"/>
      <c r="H154" s="65"/>
    </row>
    <row r="155" spans="1:8" ht="21">
      <c r="A155" s="61"/>
      <c r="B155" s="62"/>
      <c r="C155" s="119"/>
      <c r="D155" s="131"/>
      <c r="E155" s="66"/>
      <c r="F155" s="59"/>
      <c r="G155" s="132"/>
      <c r="H155" s="65"/>
    </row>
    <row r="156" spans="1:8" ht="21">
      <c r="A156" s="61"/>
      <c r="B156" s="62"/>
      <c r="C156" s="119"/>
      <c r="D156" s="131"/>
      <c r="E156" s="66"/>
      <c r="F156" s="59"/>
      <c r="G156" s="132"/>
      <c r="H156" s="65"/>
    </row>
    <row r="157" spans="1:8" ht="21">
      <c r="A157" s="61"/>
      <c r="B157" s="62"/>
      <c r="C157" s="119"/>
      <c r="D157" s="131"/>
      <c r="E157" s="66"/>
      <c r="F157" s="59"/>
      <c r="G157" s="132"/>
      <c r="H157" s="65"/>
    </row>
    <row r="158" spans="1:8" ht="21">
      <c r="A158" s="61"/>
      <c r="B158" s="62"/>
      <c r="C158" s="119"/>
      <c r="D158" s="131"/>
      <c r="E158" s="66"/>
      <c r="F158" s="59"/>
      <c r="G158" s="132"/>
      <c r="H158" s="65"/>
    </row>
    <row r="159" spans="1:8" ht="21">
      <c r="A159" s="61"/>
      <c r="B159" s="62"/>
      <c r="C159" s="119"/>
      <c r="D159" s="131"/>
      <c r="E159" s="66"/>
      <c r="F159" s="59"/>
      <c r="G159" s="132"/>
      <c r="H159" s="65"/>
    </row>
    <row r="160" spans="1:8" ht="21">
      <c r="A160" s="61"/>
      <c r="B160" s="62"/>
      <c r="C160" s="119"/>
      <c r="D160" s="131"/>
      <c r="E160" s="66"/>
      <c r="F160" s="59"/>
      <c r="G160" s="132"/>
      <c r="H160" s="65"/>
    </row>
    <row r="161" spans="1:8" ht="21">
      <c r="A161" s="61"/>
      <c r="B161" s="62"/>
      <c r="C161" s="119"/>
      <c r="D161" s="131"/>
      <c r="E161" s="66"/>
      <c r="F161" s="59"/>
      <c r="G161" s="132"/>
      <c r="H161" s="65"/>
    </row>
    <row r="162" spans="1:8" ht="21">
      <c r="A162" s="61"/>
      <c r="B162" s="62"/>
      <c r="C162" s="119"/>
      <c r="D162" s="131"/>
      <c r="E162" s="70"/>
      <c r="F162" s="59"/>
      <c r="G162" s="132"/>
      <c r="H162" s="65"/>
    </row>
    <row r="163" spans="1:8" ht="21">
      <c r="A163" s="61"/>
      <c r="B163" s="62"/>
      <c r="C163" s="133"/>
      <c r="D163" s="134"/>
      <c r="E163" s="81"/>
      <c r="F163" s="135"/>
      <c r="G163" s="136"/>
      <c r="H163" s="65"/>
    </row>
    <row r="164" spans="1:8" ht="21">
      <c r="A164" s="308" t="s">
        <v>39</v>
      </c>
      <c r="B164" s="309"/>
      <c r="C164" s="137">
        <f>SUM(C91+C95+C151)</f>
        <v>2888467.5300000003</v>
      </c>
      <c r="D164" s="138">
        <f>SUM(D91+D95+D151)</f>
        <v>4157000</v>
      </c>
      <c r="E164" s="139" t="s">
        <v>27</v>
      </c>
      <c r="F164" s="140">
        <f>SUM(G164-D164)</f>
        <v>225000</v>
      </c>
      <c r="G164" s="85">
        <f>SUM(G91+G95+G151)</f>
        <v>4382000</v>
      </c>
      <c r="H164" s="141"/>
    </row>
    <row r="165" spans="1:8" ht="21">
      <c r="A165" s="38"/>
      <c r="B165" s="38"/>
      <c r="C165" s="142"/>
      <c r="D165" s="90"/>
      <c r="E165" s="38"/>
      <c r="F165" s="143"/>
      <c r="G165" s="90"/>
      <c r="H165" s="91"/>
    </row>
    <row r="166" spans="1:8" s="91" customFormat="1" ht="24" customHeight="1">
      <c r="A166" s="299" t="s">
        <v>319</v>
      </c>
      <c r="B166" s="300"/>
      <c r="C166" s="300"/>
      <c r="D166" s="300"/>
      <c r="E166" s="300"/>
      <c r="F166" s="300"/>
      <c r="G166" s="300"/>
      <c r="H166" s="300"/>
    </row>
    <row r="167" spans="1:8" ht="23.25">
      <c r="A167" s="282" t="s">
        <v>235</v>
      </c>
      <c r="B167" s="282"/>
      <c r="C167" s="282"/>
      <c r="D167" s="282"/>
      <c r="E167" s="282"/>
      <c r="F167" s="282"/>
      <c r="G167" s="282"/>
      <c r="H167" s="282"/>
    </row>
    <row r="168" spans="1:8" ht="21">
      <c r="A168" s="92" t="s">
        <v>40</v>
      </c>
      <c r="B168" s="39"/>
      <c r="C168" s="39"/>
      <c r="E168" s="92" t="s">
        <v>41</v>
      </c>
      <c r="G168" s="39"/>
      <c r="H168" s="39"/>
    </row>
    <row r="169" spans="1:8" ht="21">
      <c r="A169" s="4" t="s">
        <v>130</v>
      </c>
      <c r="B169" s="28"/>
      <c r="C169" s="28"/>
      <c r="D169" s="28"/>
      <c r="E169" s="28"/>
      <c r="F169" s="28"/>
      <c r="G169" s="28"/>
      <c r="H169" s="28"/>
    </row>
    <row r="170" spans="1:8" ht="21">
      <c r="A170" s="40"/>
      <c r="B170" s="41"/>
      <c r="C170" s="42" t="s">
        <v>24</v>
      </c>
      <c r="D170" s="304" t="s">
        <v>25</v>
      </c>
      <c r="E170" s="305"/>
      <c r="F170" s="305"/>
      <c r="G170" s="305"/>
      <c r="H170" s="43" t="s">
        <v>26</v>
      </c>
    </row>
    <row r="171" spans="1:8" ht="21">
      <c r="A171" s="44" t="s">
        <v>45</v>
      </c>
      <c r="B171" s="45"/>
      <c r="C171" s="46" t="s">
        <v>244</v>
      </c>
      <c r="D171" s="306" t="s">
        <v>220</v>
      </c>
      <c r="E171" s="47" t="s">
        <v>27</v>
      </c>
      <c r="F171" s="47" t="s">
        <v>28</v>
      </c>
      <c r="G171" s="306" t="s">
        <v>233</v>
      </c>
      <c r="H171" s="48" t="s">
        <v>29</v>
      </c>
    </row>
    <row r="172" spans="1:8" ht="21">
      <c r="A172" s="49"/>
      <c r="B172" s="50"/>
      <c r="C172" s="51"/>
      <c r="D172" s="307"/>
      <c r="E172" s="52" t="s">
        <v>30</v>
      </c>
      <c r="F172" s="52" t="s">
        <v>31</v>
      </c>
      <c r="G172" s="307"/>
      <c r="H172" s="53"/>
    </row>
    <row r="173" spans="1:8" s="4" customFormat="1" ht="21">
      <c r="A173" s="144" t="s">
        <v>150</v>
      </c>
      <c r="B173" s="55" t="s">
        <v>32</v>
      </c>
      <c r="C173" s="145"/>
      <c r="D173" s="94">
        <f>SUM(D174+D183)</f>
        <v>50000</v>
      </c>
      <c r="E173" s="66" t="s">
        <v>30</v>
      </c>
      <c r="F173" s="118">
        <f>D173-G173</f>
        <v>45000</v>
      </c>
      <c r="G173" s="94">
        <f>SUM(G174+G183)</f>
        <v>5000</v>
      </c>
      <c r="H173" s="60"/>
    </row>
    <row r="174" spans="1:8" s="4" customFormat="1" ht="21">
      <c r="A174" s="71" t="s">
        <v>199</v>
      </c>
      <c r="B174" s="67" t="s">
        <v>32</v>
      </c>
      <c r="C174" s="146"/>
      <c r="D174" s="72">
        <f>SUM(D175+D179+D177)</f>
        <v>50000</v>
      </c>
      <c r="E174" s="66" t="s">
        <v>30</v>
      </c>
      <c r="F174" s="72">
        <f>D174-G174</f>
        <v>45000</v>
      </c>
      <c r="G174" s="72">
        <f>SUM(G175+G179+G177)</f>
        <v>5000</v>
      </c>
      <c r="H174" s="69"/>
    </row>
    <row r="175" spans="1:8" s="4" customFormat="1" ht="21">
      <c r="A175" s="71" t="s">
        <v>209</v>
      </c>
      <c r="B175" s="67"/>
      <c r="C175" s="107"/>
      <c r="D175" s="108">
        <f>SUM(D176)</f>
        <v>50000</v>
      </c>
      <c r="E175" s="66" t="s">
        <v>30</v>
      </c>
      <c r="F175" s="118">
        <f>D175-G175</f>
        <v>50000</v>
      </c>
      <c r="G175" s="72"/>
      <c r="H175" s="69"/>
    </row>
    <row r="176" spans="1:8" s="4" customFormat="1" ht="21">
      <c r="A176" s="147" t="s">
        <v>210</v>
      </c>
      <c r="B176" s="67"/>
      <c r="C176" s="110"/>
      <c r="D176" s="64">
        <v>50000</v>
      </c>
      <c r="E176" s="66" t="s">
        <v>30</v>
      </c>
      <c r="F176" s="260">
        <f>D176-G176</f>
        <v>50000</v>
      </c>
      <c r="G176" s="64"/>
      <c r="H176" s="69"/>
    </row>
    <row r="177" spans="1:8" ht="21">
      <c r="A177" s="71" t="s">
        <v>193</v>
      </c>
      <c r="B177" s="62"/>
      <c r="C177" s="150"/>
      <c r="D177" s="151"/>
      <c r="E177" s="66" t="s">
        <v>27</v>
      </c>
      <c r="F177" s="118">
        <f>SUM(F178)</f>
        <v>2500</v>
      </c>
      <c r="G177" s="118">
        <f>SUM(G178)</f>
        <v>2500</v>
      </c>
      <c r="H177" s="65"/>
    </row>
    <row r="178" spans="1:8" ht="21">
      <c r="A178" s="61" t="s">
        <v>245</v>
      </c>
      <c r="B178" s="62"/>
      <c r="C178" s="68"/>
      <c r="D178" s="64"/>
      <c r="E178" s="66" t="s">
        <v>27</v>
      </c>
      <c r="F178" s="260">
        <f>SUM(G178-D178)</f>
        <v>2500</v>
      </c>
      <c r="G178" s="64">
        <v>2500</v>
      </c>
      <c r="H178" s="65"/>
    </row>
    <row r="179" spans="1:8" s="4" customFormat="1" ht="21">
      <c r="A179" s="71" t="s">
        <v>139</v>
      </c>
      <c r="B179" s="67"/>
      <c r="C179" s="107"/>
      <c r="D179" s="108"/>
      <c r="E179" s="66" t="s">
        <v>27</v>
      </c>
      <c r="F179" s="148">
        <f>SUM(F180:F182)</f>
        <v>2500</v>
      </c>
      <c r="G179" s="148">
        <f>SUM(G180:G182)</f>
        <v>2500</v>
      </c>
      <c r="H179" s="69"/>
    </row>
    <row r="180" spans="1:8" s="4" customFormat="1" ht="21">
      <c r="A180" s="147" t="s">
        <v>207</v>
      </c>
      <c r="B180" s="67"/>
      <c r="C180" s="110"/>
      <c r="D180" s="64"/>
      <c r="E180" s="66" t="s">
        <v>27</v>
      </c>
      <c r="F180" s="260">
        <f>SUM(G180-D180)</f>
        <v>2500</v>
      </c>
      <c r="G180" s="64">
        <v>2500</v>
      </c>
      <c r="H180" s="69"/>
    </row>
    <row r="181" spans="1:8" s="4" customFormat="1" ht="21">
      <c r="A181" s="149"/>
      <c r="B181" s="67"/>
      <c r="C181" s="110"/>
      <c r="D181" s="64"/>
      <c r="E181" s="58"/>
      <c r="F181" s="118"/>
      <c r="G181" s="64"/>
      <c r="H181" s="69"/>
    </row>
    <row r="182" spans="1:8" ht="21">
      <c r="A182" s="61"/>
      <c r="B182" s="62"/>
      <c r="C182" s="110"/>
      <c r="D182" s="64"/>
      <c r="E182" s="58"/>
      <c r="F182" s="118"/>
      <c r="G182" s="64"/>
      <c r="H182" s="65"/>
    </row>
    <row r="183" spans="1:8" s="4" customFormat="1" ht="21">
      <c r="A183" s="152"/>
      <c r="B183" s="67"/>
      <c r="C183" s="117"/>
      <c r="D183" s="108"/>
      <c r="E183" s="100"/>
      <c r="F183" s="118"/>
      <c r="G183" s="76"/>
      <c r="H183" s="69"/>
    </row>
    <row r="184" spans="1:8" ht="21">
      <c r="A184" s="153"/>
      <c r="B184" s="62"/>
      <c r="C184" s="70"/>
      <c r="D184" s="79"/>
      <c r="E184" s="58"/>
      <c r="F184" s="72"/>
      <c r="G184" s="79"/>
      <c r="H184" s="65"/>
    </row>
    <row r="185" spans="1:8" ht="21">
      <c r="A185" s="61"/>
      <c r="B185" s="62"/>
      <c r="C185" s="70"/>
      <c r="D185" s="79"/>
      <c r="E185" s="66"/>
      <c r="F185" s="59"/>
      <c r="G185" s="79"/>
      <c r="H185" s="65"/>
    </row>
    <row r="186" spans="1:8" ht="21">
      <c r="A186" s="61"/>
      <c r="B186" s="62"/>
      <c r="C186" s="70"/>
      <c r="D186" s="79"/>
      <c r="E186" s="66"/>
      <c r="F186" s="59"/>
      <c r="G186" s="79"/>
      <c r="H186" s="65"/>
    </row>
    <row r="187" spans="1:8" ht="21">
      <c r="A187" s="61"/>
      <c r="B187" s="62"/>
      <c r="C187" s="70"/>
      <c r="D187" s="79"/>
      <c r="E187" s="66"/>
      <c r="F187" s="59"/>
      <c r="G187" s="79"/>
      <c r="H187" s="65"/>
    </row>
    <row r="188" spans="1:8" ht="21">
      <c r="A188" s="61"/>
      <c r="B188" s="62"/>
      <c r="C188" s="70"/>
      <c r="D188" s="70"/>
      <c r="E188" s="70"/>
      <c r="F188" s="70"/>
      <c r="G188" s="70"/>
      <c r="H188" s="65"/>
    </row>
    <row r="189" spans="1:8" ht="21">
      <c r="A189" s="61"/>
      <c r="B189" s="62"/>
      <c r="C189" s="70"/>
      <c r="D189" s="70"/>
      <c r="E189" s="66"/>
      <c r="F189" s="59"/>
      <c r="G189" s="79"/>
      <c r="H189" s="65"/>
    </row>
    <row r="190" spans="1:8" ht="21">
      <c r="A190" s="61"/>
      <c r="B190" s="62"/>
      <c r="C190" s="70"/>
      <c r="D190" s="70"/>
      <c r="E190" s="66"/>
      <c r="F190" s="59"/>
      <c r="G190" s="79"/>
      <c r="H190" s="65"/>
    </row>
    <row r="191" spans="1:8" ht="21">
      <c r="A191" s="61"/>
      <c r="B191" s="62"/>
      <c r="C191" s="70"/>
      <c r="D191" s="70"/>
      <c r="E191" s="66"/>
      <c r="F191" s="59"/>
      <c r="G191" s="79"/>
      <c r="H191" s="65"/>
    </row>
    <row r="192" spans="1:8" ht="21">
      <c r="A192" s="61"/>
      <c r="B192" s="62"/>
      <c r="C192" s="70"/>
      <c r="D192" s="70"/>
      <c r="E192" s="66"/>
      <c r="F192" s="59"/>
      <c r="G192" s="79"/>
      <c r="H192" s="65"/>
    </row>
    <row r="193" spans="1:8" ht="21">
      <c r="A193" s="61"/>
      <c r="B193" s="62"/>
      <c r="C193" s="70"/>
      <c r="D193" s="70"/>
      <c r="E193" s="66"/>
      <c r="F193" s="59"/>
      <c r="G193" s="79"/>
      <c r="H193" s="65"/>
    </row>
    <row r="194" spans="1:8" ht="21">
      <c r="A194" s="61"/>
      <c r="B194" s="62"/>
      <c r="C194" s="70"/>
      <c r="D194" s="70"/>
      <c r="E194" s="70"/>
      <c r="F194" s="70"/>
      <c r="G194" s="70"/>
      <c r="H194" s="65"/>
    </row>
    <row r="195" spans="1:8" ht="21">
      <c r="A195" s="61"/>
      <c r="B195" s="62"/>
      <c r="C195" s="70"/>
      <c r="D195" s="70"/>
      <c r="E195" s="70"/>
      <c r="F195" s="70"/>
      <c r="G195" s="70"/>
      <c r="H195" s="65"/>
    </row>
    <row r="196" spans="1:8" ht="21">
      <c r="A196" s="61"/>
      <c r="B196" s="62"/>
      <c r="C196" s="70"/>
      <c r="D196" s="70"/>
      <c r="E196" s="70"/>
      <c r="F196" s="70"/>
      <c r="G196" s="70"/>
      <c r="H196" s="65"/>
    </row>
    <row r="197" spans="1:8" ht="21">
      <c r="A197" s="61"/>
      <c r="B197" s="62"/>
      <c r="C197" s="70"/>
      <c r="D197" s="70"/>
      <c r="E197" s="70"/>
      <c r="F197" s="70"/>
      <c r="G197" s="70"/>
      <c r="H197" s="65"/>
    </row>
    <row r="198" spans="1:8" ht="21">
      <c r="A198" s="61"/>
      <c r="B198" s="62"/>
      <c r="C198" s="70"/>
      <c r="D198" s="70"/>
      <c r="E198" s="70"/>
      <c r="F198" s="70"/>
      <c r="G198" s="70"/>
      <c r="H198" s="65"/>
    </row>
    <row r="199" spans="1:8" ht="21">
      <c r="A199" s="61"/>
      <c r="B199" s="62"/>
      <c r="C199" s="70"/>
      <c r="D199" s="70"/>
      <c r="E199" s="70"/>
      <c r="F199" s="70"/>
      <c r="G199" s="70"/>
      <c r="H199" s="65"/>
    </row>
    <row r="200" spans="1:8" ht="21">
      <c r="A200" s="61"/>
      <c r="B200" s="62"/>
      <c r="C200" s="70"/>
      <c r="D200" s="70"/>
      <c r="E200" s="70"/>
      <c r="F200" s="70"/>
      <c r="G200" s="70"/>
      <c r="H200" s="65"/>
    </row>
    <row r="201" spans="1:8" ht="21">
      <c r="A201" s="61"/>
      <c r="B201" s="62"/>
      <c r="C201" s="70"/>
      <c r="D201" s="70"/>
      <c r="E201" s="70"/>
      <c r="F201" s="70"/>
      <c r="G201" s="70"/>
      <c r="H201" s="65"/>
    </row>
    <row r="202" spans="1:8" ht="21">
      <c r="A202" s="61"/>
      <c r="B202" s="62"/>
      <c r="C202" s="70"/>
      <c r="D202" s="70"/>
      <c r="E202" s="70"/>
      <c r="F202" s="70"/>
      <c r="G202" s="70"/>
      <c r="H202" s="65"/>
    </row>
    <row r="203" spans="1:8" ht="21">
      <c r="A203" s="61"/>
      <c r="B203" s="62"/>
      <c r="C203" s="70"/>
      <c r="D203" s="70"/>
      <c r="E203" s="70"/>
      <c r="F203" s="70"/>
      <c r="G203" s="70"/>
      <c r="H203" s="65"/>
    </row>
    <row r="204" spans="1:8" ht="21">
      <c r="A204" s="61"/>
      <c r="B204" s="62"/>
      <c r="C204" s="81"/>
      <c r="D204" s="81"/>
      <c r="E204" s="81"/>
      <c r="F204" s="81"/>
      <c r="G204" s="81"/>
      <c r="H204" s="65"/>
    </row>
    <row r="205" spans="1:8" ht="21">
      <c r="A205" s="310" t="s">
        <v>81</v>
      </c>
      <c r="B205" s="311"/>
      <c r="C205" s="154"/>
      <c r="D205" s="85">
        <f>SUM(D175+D179+D177+D183)</f>
        <v>50000</v>
      </c>
      <c r="E205" s="139" t="s">
        <v>30</v>
      </c>
      <c r="F205" s="140">
        <f>D205-G205</f>
        <v>45000</v>
      </c>
      <c r="G205" s="85">
        <f>SUM(G175+G179+G177)</f>
        <v>5000</v>
      </c>
      <c r="H205" s="141"/>
    </row>
    <row r="206" spans="1:8" ht="21">
      <c r="A206" s="155"/>
      <c r="B206" s="155"/>
      <c r="C206" s="142"/>
      <c r="D206" s="90"/>
      <c r="E206" s="156"/>
      <c r="F206" s="157"/>
      <c r="G206" s="90"/>
      <c r="H206" s="91"/>
    </row>
    <row r="207" spans="1:8" ht="21">
      <c r="A207" s="299" t="s">
        <v>320</v>
      </c>
      <c r="B207" s="299"/>
      <c r="C207" s="299"/>
      <c r="D207" s="299"/>
      <c r="E207" s="299"/>
      <c r="F207" s="299"/>
      <c r="G207" s="299"/>
      <c r="H207" s="299"/>
    </row>
    <row r="208" spans="1:8" ht="23.25">
      <c r="A208" s="282" t="s">
        <v>235</v>
      </c>
      <c r="B208" s="282"/>
      <c r="C208" s="282"/>
      <c r="D208" s="282"/>
      <c r="E208" s="282"/>
      <c r="F208" s="282"/>
      <c r="G208" s="282"/>
      <c r="H208" s="282"/>
    </row>
    <row r="209" spans="1:8" ht="21">
      <c r="A209" s="92" t="s">
        <v>194</v>
      </c>
      <c r="B209" s="39"/>
      <c r="C209" s="39"/>
      <c r="E209" s="92"/>
      <c r="F209" s="4" t="s">
        <v>108</v>
      </c>
      <c r="G209" s="39"/>
      <c r="H209" s="39"/>
    </row>
    <row r="210" spans="1:8" ht="21">
      <c r="A210" s="4" t="s">
        <v>130</v>
      </c>
      <c r="B210" s="28"/>
      <c r="C210" s="28"/>
      <c r="D210" s="28"/>
      <c r="E210" s="28"/>
      <c r="F210" s="28"/>
      <c r="G210" s="28"/>
      <c r="H210" s="28"/>
    </row>
    <row r="211" spans="1:8" ht="21">
      <c r="A211" s="40"/>
      <c r="B211" s="41"/>
      <c r="C211" s="42" t="s">
        <v>24</v>
      </c>
      <c r="D211" s="304" t="s">
        <v>25</v>
      </c>
      <c r="E211" s="305"/>
      <c r="F211" s="305"/>
      <c r="G211" s="305"/>
      <c r="H211" s="43" t="s">
        <v>26</v>
      </c>
    </row>
    <row r="212" spans="1:8" ht="21">
      <c r="A212" s="44" t="s">
        <v>45</v>
      </c>
      <c r="B212" s="45"/>
      <c r="C212" s="46" t="s">
        <v>219</v>
      </c>
      <c r="D212" s="306" t="s">
        <v>220</v>
      </c>
      <c r="E212" s="47" t="s">
        <v>27</v>
      </c>
      <c r="F212" s="47" t="s">
        <v>28</v>
      </c>
      <c r="G212" s="306" t="s">
        <v>233</v>
      </c>
      <c r="H212" s="48" t="s">
        <v>29</v>
      </c>
    </row>
    <row r="213" spans="1:8" ht="21">
      <c r="A213" s="49"/>
      <c r="B213" s="50"/>
      <c r="C213" s="51"/>
      <c r="D213" s="307"/>
      <c r="E213" s="52" t="s">
        <v>30</v>
      </c>
      <c r="F213" s="52" t="s">
        <v>31</v>
      </c>
      <c r="G213" s="307"/>
      <c r="H213" s="53"/>
    </row>
    <row r="214" spans="1:8" ht="21">
      <c r="A214" s="144" t="s">
        <v>181</v>
      </c>
      <c r="B214" s="55" t="s">
        <v>32</v>
      </c>
      <c r="C214" s="56">
        <f>SUM(C215)</f>
        <v>15483489.36</v>
      </c>
      <c r="D214" s="57">
        <f>SUM(D215)</f>
        <v>18500000</v>
      </c>
      <c r="E214" s="278" t="s">
        <v>30</v>
      </c>
      <c r="F214" s="148">
        <f aca="true" t="shared" si="0" ref="F214:F219">D214-G214</f>
        <v>2500000</v>
      </c>
      <c r="G214" s="57">
        <f>SUM(G215)</f>
        <v>16000000</v>
      </c>
      <c r="H214" s="144"/>
    </row>
    <row r="215" spans="1:8" ht="21">
      <c r="A215" s="71" t="s">
        <v>182</v>
      </c>
      <c r="B215" s="67" t="s">
        <v>32</v>
      </c>
      <c r="C215" s="75">
        <f>SUM(C216)</f>
        <v>15483489.36</v>
      </c>
      <c r="D215" s="76">
        <f>SUM(D216)</f>
        <v>18500000</v>
      </c>
      <c r="E215" s="279" t="s">
        <v>30</v>
      </c>
      <c r="F215" s="148">
        <f t="shared" si="0"/>
        <v>2500000</v>
      </c>
      <c r="G215" s="76">
        <f>SUM(G216)</f>
        <v>16000000</v>
      </c>
      <c r="H215" s="71"/>
    </row>
    <row r="216" spans="1:8" ht="21">
      <c r="A216" s="74" t="s">
        <v>246</v>
      </c>
      <c r="B216" s="62"/>
      <c r="C216" s="158">
        <f>SUM(C217:C219)</f>
        <v>15483489.36</v>
      </c>
      <c r="D216" s="76">
        <f>SUM(D217:D219)</f>
        <v>18500000</v>
      </c>
      <c r="E216" s="279" t="s">
        <v>30</v>
      </c>
      <c r="F216" s="148">
        <f t="shared" si="0"/>
        <v>2500000</v>
      </c>
      <c r="G216" s="76">
        <f>SUM(G217:G219)</f>
        <v>16000000</v>
      </c>
      <c r="H216" s="61"/>
    </row>
    <row r="217" spans="1:8" ht="21">
      <c r="A217" s="77" t="s">
        <v>191</v>
      </c>
      <c r="B217" s="62"/>
      <c r="C217" s="159">
        <v>3096697.87</v>
      </c>
      <c r="D217" s="64">
        <v>3700000</v>
      </c>
      <c r="E217" s="169" t="s">
        <v>30</v>
      </c>
      <c r="F217" s="261">
        <f t="shared" si="0"/>
        <v>500000</v>
      </c>
      <c r="G217" s="64">
        <v>3200000</v>
      </c>
      <c r="H217" s="61"/>
    </row>
    <row r="218" spans="1:8" ht="21">
      <c r="A218" s="77" t="s">
        <v>192</v>
      </c>
      <c r="B218" s="62"/>
      <c r="C218" s="159">
        <v>4645046.81</v>
      </c>
      <c r="D218" s="64">
        <v>5550000</v>
      </c>
      <c r="E218" s="169" t="s">
        <v>30</v>
      </c>
      <c r="F218" s="261">
        <f t="shared" si="0"/>
        <v>750000</v>
      </c>
      <c r="G218" s="64">
        <v>4800000</v>
      </c>
      <c r="H218" s="61"/>
    </row>
    <row r="219" spans="1:8" ht="21">
      <c r="A219" s="77" t="s">
        <v>187</v>
      </c>
      <c r="B219" s="62"/>
      <c r="C219" s="159">
        <v>7741744.68</v>
      </c>
      <c r="D219" s="64">
        <v>9250000</v>
      </c>
      <c r="E219" s="169" t="s">
        <v>30</v>
      </c>
      <c r="F219" s="261">
        <f t="shared" si="0"/>
        <v>1250000</v>
      </c>
      <c r="G219" s="64">
        <v>8000000</v>
      </c>
      <c r="H219" s="61"/>
    </row>
    <row r="220" spans="1:8" ht="21">
      <c r="A220" s="61"/>
      <c r="B220" s="62"/>
      <c r="C220" s="70"/>
      <c r="D220" s="70"/>
      <c r="E220" s="70"/>
      <c r="F220" s="70"/>
      <c r="G220" s="70"/>
      <c r="H220" s="61"/>
    </row>
    <row r="221" spans="1:8" ht="21">
      <c r="A221" s="61"/>
      <c r="B221" s="62"/>
      <c r="C221" s="70"/>
      <c r="D221" s="70"/>
      <c r="E221" s="70"/>
      <c r="F221" s="70"/>
      <c r="G221" s="70"/>
      <c r="H221" s="61"/>
    </row>
    <row r="222" spans="1:8" ht="21">
      <c r="A222" s="61"/>
      <c r="B222" s="62"/>
      <c r="C222" s="70"/>
      <c r="D222" s="70"/>
      <c r="E222" s="70"/>
      <c r="F222" s="70"/>
      <c r="G222" s="70"/>
      <c r="H222" s="61"/>
    </row>
    <row r="223" spans="1:8" ht="21">
      <c r="A223" s="61"/>
      <c r="B223" s="62"/>
      <c r="C223" s="70"/>
      <c r="D223" s="70"/>
      <c r="E223" s="70"/>
      <c r="F223" s="70"/>
      <c r="G223" s="70"/>
      <c r="H223" s="61"/>
    </row>
    <row r="224" spans="1:8" ht="21">
      <c r="A224" s="61"/>
      <c r="B224" s="62"/>
      <c r="C224" s="70"/>
      <c r="D224" s="70"/>
      <c r="E224" s="70"/>
      <c r="F224" s="70"/>
      <c r="G224" s="70"/>
      <c r="H224" s="61"/>
    </row>
    <row r="225" spans="1:8" ht="21">
      <c r="A225" s="61"/>
      <c r="B225" s="62"/>
      <c r="C225" s="70"/>
      <c r="D225" s="70"/>
      <c r="E225" s="70"/>
      <c r="F225" s="70"/>
      <c r="G225" s="70"/>
      <c r="H225" s="61"/>
    </row>
    <row r="226" spans="1:8" ht="21">
      <c r="A226" s="61"/>
      <c r="B226" s="62"/>
      <c r="C226" s="70"/>
      <c r="D226" s="70"/>
      <c r="E226" s="70"/>
      <c r="F226" s="70"/>
      <c r="G226" s="70"/>
      <c r="H226" s="61"/>
    </row>
    <row r="227" spans="1:8" ht="21">
      <c r="A227" s="61"/>
      <c r="B227" s="62"/>
      <c r="C227" s="70"/>
      <c r="D227" s="70"/>
      <c r="E227" s="70"/>
      <c r="F227" s="70"/>
      <c r="G227" s="70"/>
      <c r="H227" s="61"/>
    </row>
    <row r="228" spans="1:8" ht="21">
      <c r="A228" s="61"/>
      <c r="B228" s="62"/>
      <c r="C228" s="70"/>
      <c r="D228" s="70"/>
      <c r="E228" s="70"/>
      <c r="F228" s="70"/>
      <c r="G228" s="70"/>
      <c r="H228" s="61"/>
    </row>
    <row r="229" spans="1:8" ht="21">
      <c r="A229" s="61"/>
      <c r="B229" s="62"/>
      <c r="C229" s="70"/>
      <c r="D229" s="70"/>
      <c r="E229" s="70"/>
      <c r="F229" s="70"/>
      <c r="G229" s="70"/>
      <c r="H229" s="61"/>
    </row>
    <row r="230" spans="1:8" ht="21">
      <c r="A230" s="61"/>
      <c r="B230" s="62"/>
      <c r="C230" s="70"/>
      <c r="D230" s="70"/>
      <c r="E230" s="70"/>
      <c r="F230" s="70"/>
      <c r="G230" s="70"/>
      <c r="H230" s="61"/>
    </row>
    <row r="231" spans="1:8" ht="21">
      <c r="A231" s="61"/>
      <c r="B231" s="62"/>
      <c r="C231" s="70"/>
      <c r="D231" s="70"/>
      <c r="E231" s="70"/>
      <c r="F231" s="70"/>
      <c r="G231" s="70"/>
      <c r="H231" s="61"/>
    </row>
    <row r="232" spans="1:8" ht="21">
      <c r="A232" s="61"/>
      <c r="B232" s="62"/>
      <c r="C232" s="70"/>
      <c r="D232" s="70"/>
      <c r="E232" s="70"/>
      <c r="F232" s="70"/>
      <c r="G232" s="70"/>
      <c r="H232" s="61"/>
    </row>
    <row r="233" spans="1:8" ht="21">
      <c r="A233" s="61"/>
      <c r="B233" s="62"/>
      <c r="C233" s="70"/>
      <c r="D233" s="70"/>
      <c r="E233" s="70"/>
      <c r="F233" s="70"/>
      <c r="G233" s="70"/>
      <c r="H233" s="61"/>
    </row>
    <row r="234" spans="1:8" ht="21">
      <c r="A234" s="61"/>
      <c r="B234" s="62"/>
      <c r="C234" s="70"/>
      <c r="D234" s="70"/>
      <c r="E234" s="70"/>
      <c r="F234" s="70"/>
      <c r="G234" s="70"/>
      <c r="H234" s="61"/>
    </row>
    <row r="235" spans="1:8" ht="21">
      <c r="A235" s="61"/>
      <c r="B235" s="62"/>
      <c r="C235" s="70"/>
      <c r="D235" s="70"/>
      <c r="E235" s="70"/>
      <c r="F235" s="70"/>
      <c r="G235" s="70"/>
      <c r="H235" s="61"/>
    </row>
    <row r="236" spans="1:8" ht="21">
      <c r="A236" s="61"/>
      <c r="B236" s="62"/>
      <c r="C236" s="70"/>
      <c r="D236" s="70"/>
      <c r="E236" s="70"/>
      <c r="F236" s="70"/>
      <c r="G236" s="70"/>
      <c r="H236" s="61"/>
    </row>
    <row r="237" spans="1:8" ht="21">
      <c r="A237" s="61"/>
      <c r="B237" s="62"/>
      <c r="C237" s="70"/>
      <c r="D237" s="70"/>
      <c r="E237" s="70"/>
      <c r="F237" s="70"/>
      <c r="G237" s="70"/>
      <c r="H237" s="61"/>
    </row>
    <row r="238" spans="1:8" ht="21">
      <c r="A238" s="61"/>
      <c r="B238" s="62"/>
      <c r="C238" s="70"/>
      <c r="D238" s="70"/>
      <c r="E238" s="70"/>
      <c r="F238" s="70"/>
      <c r="G238" s="70"/>
      <c r="H238" s="61"/>
    </row>
    <row r="239" spans="1:8" ht="21">
      <c r="A239" s="61"/>
      <c r="B239" s="62"/>
      <c r="C239" s="70"/>
      <c r="D239" s="70"/>
      <c r="E239" s="70"/>
      <c r="F239" s="70"/>
      <c r="G239" s="70"/>
      <c r="H239" s="61"/>
    </row>
    <row r="240" spans="1:8" ht="21">
      <c r="A240" s="61"/>
      <c r="B240" s="62"/>
      <c r="C240" s="70"/>
      <c r="D240" s="70"/>
      <c r="E240" s="70"/>
      <c r="F240" s="70"/>
      <c r="G240" s="70"/>
      <c r="H240" s="61"/>
    </row>
    <row r="241" spans="1:8" ht="21">
      <c r="A241" s="61"/>
      <c r="B241" s="62"/>
      <c r="C241" s="70"/>
      <c r="D241" s="70"/>
      <c r="E241" s="70"/>
      <c r="F241" s="70"/>
      <c r="G241" s="70"/>
      <c r="H241" s="61"/>
    </row>
    <row r="242" spans="1:8" ht="21">
      <c r="A242" s="61"/>
      <c r="B242" s="62"/>
      <c r="C242" s="70"/>
      <c r="D242" s="70"/>
      <c r="E242" s="70"/>
      <c r="F242" s="70"/>
      <c r="G242" s="70"/>
      <c r="H242" s="61"/>
    </row>
    <row r="243" spans="1:8" ht="21">
      <c r="A243" s="61"/>
      <c r="B243" s="62"/>
      <c r="C243" s="70"/>
      <c r="D243" s="70"/>
      <c r="E243" s="70"/>
      <c r="F243" s="70"/>
      <c r="G243" s="70"/>
      <c r="H243" s="61"/>
    </row>
    <row r="244" spans="1:8" ht="21">
      <c r="A244" s="61"/>
      <c r="B244" s="62"/>
      <c r="C244" s="70"/>
      <c r="D244" s="70"/>
      <c r="E244" s="70"/>
      <c r="F244" s="70"/>
      <c r="G244" s="70"/>
      <c r="H244" s="61"/>
    </row>
    <row r="245" spans="1:8" ht="21">
      <c r="A245" s="61"/>
      <c r="B245" s="62"/>
      <c r="C245" s="81"/>
      <c r="D245" s="81"/>
      <c r="E245" s="81"/>
      <c r="F245" s="81"/>
      <c r="G245" s="81"/>
      <c r="H245" s="65"/>
    </row>
    <row r="246" spans="1:8" s="91" customFormat="1" ht="21">
      <c r="A246" s="308" t="s">
        <v>100</v>
      </c>
      <c r="B246" s="309"/>
      <c r="C246" s="137">
        <f>SUM(C214)</f>
        <v>15483489.36</v>
      </c>
      <c r="D246" s="138">
        <f>SUM(D214)</f>
        <v>18500000</v>
      </c>
      <c r="E246" s="172" t="s">
        <v>30</v>
      </c>
      <c r="F246" s="160">
        <f>D246-G246</f>
        <v>2500000</v>
      </c>
      <c r="G246" s="138">
        <f>SUM(G214)</f>
        <v>16000000</v>
      </c>
      <c r="H246" s="141"/>
    </row>
    <row r="247" spans="1:7" s="91" customFormat="1" ht="21">
      <c r="A247" s="38"/>
      <c r="B247" s="38"/>
      <c r="C247" s="142"/>
      <c r="D247" s="90"/>
      <c r="E247" s="200"/>
      <c r="F247" s="280"/>
      <c r="G247" s="90"/>
    </row>
    <row r="248" spans="1:8" s="91" customFormat="1" ht="21">
      <c r="A248" s="299" t="s">
        <v>322</v>
      </c>
      <c r="B248" s="300"/>
      <c r="C248" s="300"/>
      <c r="D248" s="300"/>
      <c r="E248" s="300"/>
      <c r="F248" s="300"/>
      <c r="G248" s="300"/>
      <c r="H248" s="300"/>
    </row>
    <row r="249" spans="1:8" s="91" customFormat="1" ht="23.25">
      <c r="A249" s="282" t="s">
        <v>247</v>
      </c>
      <c r="B249" s="282"/>
      <c r="C249" s="282"/>
      <c r="D249" s="282"/>
      <c r="E249" s="282"/>
      <c r="F249" s="282"/>
      <c r="G249" s="282"/>
      <c r="H249" s="282"/>
    </row>
    <row r="250" spans="1:8" s="91" customFormat="1" ht="21">
      <c r="A250" s="301" t="s">
        <v>23</v>
      </c>
      <c r="B250" s="301"/>
      <c r="C250" s="301"/>
      <c r="D250" s="301"/>
      <c r="E250" s="301"/>
      <c r="F250" s="301"/>
      <c r="G250" s="301"/>
      <c r="H250" s="301"/>
    </row>
    <row r="251" spans="1:8" s="91" customFormat="1" ht="21">
      <c r="A251" s="40"/>
      <c r="B251" s="41"/>
      <c r="C251" s="42" t="s">
        <v>24</v>
      </c>
      <c r="D251" s="304" t="s">
        <v>25</v>
      </c>
      <c r="E251" s="305"/>
      <c r="F251" s="305"/>
      <c r="G251" s="305"/>
      <c r="H251" s="43" t="s">
        <v>26</v>
      </c>
    </row>
    <row r="252" spans="1:8" s="91" customFormat="1" ht="21">
      <c r="A252" s="44" t="s">
        <v>45</v>
      </c>
      <c r="B252" s="45"/>
      <c r="C252" s="46" t="s">
        <v>219</v>
      </c>
      <c r="D252" s="306" t="s">
        <v>220</v>
      </c>
      <c r="E252" s="47" t="s">
        <v>27</v>
      </c>
      <c r="F252" s="47" t="s">
        <v>28</v>
      </c>
      <c r="G252" s="306" t="s">
        <v>233</v>
      </c>
      <c r="H252" s="48" t="s">
        <v>29</v>
      </c>
    </row>
    <row r="253" spans="1:8" s="91" customFormat="1" ht="21">
      <c r="A253" s="49"/>
      <c r="B253" s="50"/>
      <c r="C253" s="51"/>
      <c r="D253" s="307"/>
      <c r="E253" s="52" t="s">
        <v>30</v>
      </c>
      <c r="F253" s="52" t="s">
        <v>31</v>
      </c>
      <c r="G253" s="307"/>
      <c r="H253" s="53"/>
    </row>
    <row r="254" spans="1:8" s="91" customFormat="1" ht="21">
      <c r="A254" s="144" t="s">
        <v>224</v>
      </c>
      <c r="B254" s="55"/>
      <c r="C254" s="56"/>
      <c r="D254" s="57"/>
      <c r="E254" s="161"/>
      <c r="F254" s="94"/>
      <c r="G254" s="57"/>
      <c r="H254" s="60"/>
    </row>
    <row r="255" spans="1:8" s="91" customFormat="1" ht="21">
      <c r="A255" s="61" t="s">
        <v>113</v>
      </c>
      <c r="B255" s="67"/>
      <c r="C255" s="162">
        <v>1800000</v>
      </c>
      <c r="D255" s="64">
        <v>1480000</v>
      </c>
      <c r="E255" s="169" t="s">
        <v>30</v>
      </c>
      <c r="F255" s="59">
        <f>D255-G255</f>
        <v>350000</v>
      </c>
      <c r="G255" s="64">
        <v>1130000</v>
      </c>
      <c r="H255" s="69"/>
    </row>
    <row r="256" spans="1:8" s="91" customFormat="1" ht="21">
      <c r="A256" s="61" t="s">
        <v>104</v>
      </c>
      <c r="B256" s="62"/>
      <c r="C256" s="63">
        <v>2649684.44</v>
      </c>
      <c r="D256" s="64">
        <v>7000000</v>
      </c>
      <c r="E256" s="169" t="s">
        <v>30</v>
      </c>
      <c r="F256" s="59">
        <f>D256-G256</f>
        <v>2500000</v>
      </c>
      <c r="G256" s="64">
        <v>4500000</v>
      </c>
      <c r="H256" s="65"/>
    </row>
    <row r="257" spans="1:8" s="91" customFormat="1" ht="21">
      <c r="A257" s="61" t="s">
        <v>133</v>
      </c>
      <c r="B257" s="62"/>
      <c r="C257" s="110">
        <v>537560</v>
      </c>
      <c r="D257" s="64">
        <v>520000</v>
      </c>
      <c r="E257" s="169"/>
      <c r="F257" s="59"/>
      <c r="G257" s="64">
        <v>520000</v>
      </c>
      <c r="H257" s="65"/>
    </row>
    <row r="258" spans="1:8" s="91" customFormat="1" ht="21">
      <c r="A258" s="61" t="s">
        <v>46</v>
      </c>
      <c r="B258" s="62"/>
      <c r="C258" s="164"/>
      <c r="D258" s="165">
        <v>1000</v>
      </c>
      <c r="E258" s="166"/>
      <c r="F258" s="167"/>
      <c r="G258" s="165">
        <v>1000</v>
      </c>
      <c r="H258" s="65"/>
    </row>
    <row r="259" spans="1:8" s="91" customFormat="1" ht="21">
      <c r="A259" s="168" t="s">
        <v>44</v>
      </c>
      <c r="B259" s="67"/>
      <c r="C259" s="137">
        <f>SUM(C255:C258)</f>
        <v>4987244.4399999995</v>
      </c>
      <c r="D259" s="138">
        <f>SUM(D255:D258)</f>
        <v>9001000</v>
      </c>
      <c r="E259" s="172" t="s">
        <v>89</v>
      </c>
      <c r="F259" s="140">
        <f>D259-G259</f>
        <v>2850000</v>
      </c>
      <c r="G259" s="138">
        <f>SUM(G255:G258)</f>
        <v>6151000</v>
      </c>
      <c r="H259" s="69"/>
    </row>
    <row r="260" spans="1:8" s="91" customFormat="1" ht="21">
      <c r="A260" s="71" t="s">
        <v>225</v>
      </c>
      <c r="B260" s="67"/>
      <c r="C260" s="56"/>
      <c r="D260" s="57"/>
      <c r="E260" s="57"/>
      <c r="F260" s="57"/>
      <c r="G260" s="57"/>
      <c r="H260" s="69"/>
    </row>
    <row r="261" spans="1:8" s="91" customFormat="1" ht="21">
      <c r="A261" s="71" t="s">
        <v>226</v>
      </c>
      <c r="B261" s="67"/>
      <c r="C261" s="75"/>
      <c r="D261" s="76"/>
      <c r="E261" s="76"/>
      <c r="F261" s="76"/>
      <c r="G261" s="76"/>
      <c r="H261" s="69"/>
    </row>
    <row r="262" spans="1:8" s="91" customFormat="1" ht="21">
      <c r="A262" s="61" t="s">
        <v>152</v>
      </c>
      <c r="B262" s="62"/>
      <c r="C262" s="63">
        <v>1757688</v>
      </c>
      <c r="D262" s="64">
        <v>2290000</v>
      </c>
      <c r="E262" s="169" t="s">
        <v>27</v>
      </c>
      <c r="F262" s="59">
        <f>SUM(G262-D262)</f>
        <v>200000</v>
      </c>
      <c r="G262" s="64">
        <v>2490000</v>
      </c>
      <c r="H262" s="65"/>
    </row>
    <row r="263" spans="1:8" s="91" customFormat="1" ht="21">
      <c r="A263" s="61" t="s">
        <v>153</v>
      </c>
      <c r="B263" s="62"/>
      <c r="C263" s="63">
        <v>923258.24</v>
      </c>
      <c r="D263" s="64">
        <v>1603000</v>
      </c>
      <c r="E263" s="169" t="s">
        <v>27</v>
      </c>
      <c r="F263" s="59">
        <f>SUM(G263-D263)</f>
        <v>25000</v>
      </c>
      <c r="G263" s="64">
        <v>1628000</v>
      </c>
      <c r="H263" s="65"/>
    </row>
    <row r="264" spans="1:8" s="91" customFormat="1" ht="21">
      <c r="A264" s="61" t="s">
        <v>154</v>
      </c>
      <c r="B264" s="62"/>
      <c r="C264" s="63">
        <v>89821.29</v>
      </c>
      <c r="D264" s="64">
        <v>146000</v>
      </c>
      <c r="E264" s="169"/>
      <c r="F264" s="59"/>
      <c r="G264" s="64">
        <v>146000</v>
      </c>
      <c r="H264" s="65"/>
    </row>
    <row r="265" spans="1:8" s="91" customFormat="1" ht="21">
      <c r="A265" s="61" t="s">
        <v>155</v>
      </c>
      <c r="B265" s="62"/>
      <c r="C265" s="170">
        <v>117700</v>
      </c>
      <c r="D265" s="171">
        <v>118000</v>
      </c>
      <c r="E265" s="169"/>
      <c r="F265" s="59"/>
      <c r="G265" s="171">
        <v>118000</v>
      </c>
      <c r="H265" s="65"/>
    </row>
    <row r="266" spans="1:8" s="91" customFormat="1" ht="21">
      <c r="A266" s="168" t="s">
        <v>39</v>
      </c>
      <c r="B266" s="67"/>
      <c r="C266" s="137">
        <f>SUM(C262:C265)</f>
        <v>2888467.5300000003</v>
      </c>
      <c r="D266" s="138">
        <f>SUM(D262:D265)</f>
        <v>4157000</v>
      </c>
      <c r="E266" s="172" t="s">
        <v>27</v>
      </c>
      <c r="F266" s="140">
        <f>SUM(G266-D266)</f>
        <v>225000</v>
      </c>
      <c r="G266" s="138">
        <f>SUM(G262:G265)</f>
        <v>4382000</v>
      </c>
      <c r="H266" s="69"/>
    </row>
    <row r="267" spans="1:8" s="91" customFormat="1" ht="21">
      <c r="A267" s="71" t="s">
        <v>227</v>
      </c>
      <c r="B267" s="67"/>
      <c r="C267" s="161"/>
      <c r="D267" s="57"/>
      <c r="E267" s="57"/>
      <c r="F267" s="57"/>
      <c r="G267" s="57"/>
      <c r="H267" s="65"/>
    </row>
    <row r="268" spans="1:8" s="91" customFormat="1" ht="21">
      <c r="A268" s="61" t="s">
        <v>156</v>
      </c>
      <c r="B268" s="62"/>
      <c r="C268" s="173"/>
      <c r="D268" s="174">
        <v>50000</v>
      </c>
      <c r="E268" s="166" t="s">
        <v>30</v>
      </c>
      <c r="F268" s="59">
        <f>D268-G268</f>
        <v>45000</v>
      </c>
      <c r="G268" s="174">
        <v>5000</v>
      </c>
      <c r="H268" s="65"/>
    </row>
    <row r="269" spans="1:8" s="91" customFormat="1" ht="21">
      <c r="A269" s="168" t="s">
        <v>47</v>
      </c>
      <c r="B269" s="67"/>
      <c r="C269" s="175"/>
      <c r="D269" s="176">
        <f>SUM(D268)</f>
        <v>50000</v>
      </c>
      <c r="E269" s="281" t="s">
        <v>30</v>
      </c>
      <c r="F269" s="177">
        <f>D269-G269</f>
        <v>45000</v>
      </c>
      <c r="G269" s="176">
        <f>SUM(G268)</f>
        <v>5000</v>
      </c>
      <c r="H269" s="65"/>
    </row>
    <row r="270" spans="1:8" s="91" customFormat="1" ht="21">
      <c r="A270" s="71" t="s">
        <v>228</v>
      </c>
      <c r="B270" s="62"/>
      <c r="C270" s="178"/>
      <c r="D270" s="179"/>
      <c r="E270" s="179"/>
      <c r="F270" s="179"/>
      <c r="G270" s="179"/>
      <c r="H270" s="65"/>
    </row>
    <row r="271" spans="1:8" s="91" customFormat="1" ht="21">
      <c r="A271" s="180" t="s">
        <v>99</v>
      </c>
      <c r="B271" s="67"/>
      <c r="C271" s="117"/>
      <c r="D271" s="76"/>
      <c r="E271" s="76"/>
      <c r="F271" s="76"/>
      <c r="G271" s="76"/>
      <c r="H271" s="69"/>
    </row>
    <row r="272" spans="1:8" s="91" customFormat="1" ht="21">
      <c r="A272" s="77" t="s">
        <v>70</v>
      </c>
      <c r="B272" s="67"/>
      <c r="C272" s="181">
        <v>15483489.36</v>
      </c>
      <c r="D272" s="165">
        <v>18500000</v>
      </c>
      <c r="E272" s="166" t="s">
        <v>30</v>
      </c>
      <c r="F272" s="59">
        <f>D272-G272</f>
        <v>2500000</v>
      </c>
      <c r="G272" s="165">
        <v>16000000</v>
      </c>
      <c r="H272" s="69"/>
    </row>
    <row r="273" spans="1:8" s="91" customFormat="1" ht="21">
      <c r="A273" s="168" t="s">
        <v>100</v>
      </c>
      <c r="B273" s="62"/>
      <c r="C273" s="182">
        <f>SUM(C272)</f>
        <v>15483489.36</v>
      </c>
      <c r="D273" s="183">
        <f>SUM(D272)</f>
        <v>18500000</v>
      </c>
      <c r="E273" s="281" t="s">
        <v>30</v>
      </c>
      <c r="F273" s="177">
        <f>D273-G273</f>
        <v>2500000</v>
      </c>
      <c r="G273" s="138">
        <f>SUM(G272)</f>
        <v>16000000</v>
      </c>
      <c r="H273" s="65"/>
    </row>
    <row r="274" spans="1:8" s="91" customFormat="1" ht="21">
      <c r="A274" s="168"/>
      <c r="B274" s="62"/>
      <c r="C274" s="184"/>
      <c r="D274" s="185"/>
      <c r="E274" s="179"/>
      <c r="F274" s="57"/>
      <c r="G274" s="57"/>
      <c r="H274" s="65"/>
    </row>
    <row r="275" spans="1:8" s="91" customFormat="1" ht="21">
      <c r="A275" s="168"/>
      <c r="B275" s="62"/>
      <c r="C275" s="107"/>
      <c r="D275" s="108"/>
      <c r="E275" s="64"/>
      <c r="F275" s="76"/>
      <c r="G275" s="76"/>
      <c r="H275" s="65"/>
    </row>
    <row r="276" spans="1:8" s="91" customFormat="1" ht="21">
      <c r="A276" s="168"/>
      <c r="B276" s="62"/>
      <c r="C276" s="107"/>
      <c r="D276" s="108"/>
      <c r="E276" s="64"/>
      <c r="F276" s="76"/>
      <c r="G276" s="76"/>
      <c r="H276" s="65"/>
    </row>
    <row r="277" spans="1:8" s="91" customFormat="1" ht="21">
      <c r="A277" s="168"/>
      <c r="B277" s="62"/>
      <c r="C277" s="107"/>
      <c r="D277" s="108"/>
      <c r="E277" s="64"/>
      <c r="F277" s="76"/>
      <c r="G277" s="76"/>
      <c r="H277" s="65"/>
    </row>
    <row r="278" spans="1:8" s="91" customFormat="1" ht="21">
      <c r="A278" s="168"/>
      <c r="B278" s="62"/>
      <c r="C278" s="107"/>
      <c r="D278" s="108"/>
      <c r="E278" s="64"/>
      <c r="F278" s="76"/>
      <c r="G278" s="76"/>
      <c r="H278" s="65"/>
    </row>
    <row r="279" spans="1:8" s="91" customFormat="1" ht="21">
      <c r="A279" s="168"/>
      <c r="B279" s="62"/>
      <c r="C279" s="107"/>
      <c r="D279" s="108"/>
      <c r="E279" s="64"/>
      <c r="F279" s="76"/>
      <c r="G279" s="76"/>
      <c r="H279" s="65"/>
    </row>
    <row r="280" spans="1:8" s="91" customFormat="1" ht="21">
      <c r="A280" s="168"/>
      <c r="B280" s="62"/>
      <c r="C280" s="107"/>
      <c r="D280" s="108"/>
      <c r="E280" s="64"/>
      <c r="F280" s="76"/>
      <c r="G280" s="76"/>
      <c r="H280" s="65"/>
    </row>
    <row r="281" spans="1:8" s="91" customFormat="1" ht="21">
      <c r="A281" s="168"/>
      <c r="B281" s="62"/>
      <c r="C281" s="107"/>
      <c r="D281" s="108"/>
      <c r="E281" s="64"/>
      <c r="F281" s="76"/>
      <c r="G281" s="76"/>
      <c r="H281" s="65"/>
    </row>
    <row r="282" spans="1:8" s="91" customFormat="1" ht="21">
      <c r="A282" s="168"/>
      <c r="B282" s="62"/>
      <c r="C282" s="107"/>
      <c r="D282" s="108"/>
      <c r="E282" s="64"/>
      <c r="F282" s="76"/>
      <c r="G282" s="76"/>
      <c r="H282" s="65"/>
    </row>
    <row r="283" spans="1:8" s="91" customFormat="1" ht="21">
      <c r="A283" s="168"/>
      <c r="B283" s="62"/>
      <c r="C283" s="107"/>
      <c r="D283" s="108"/>
      <c r="E283" s="64"/>
      <c r="F283" s="76"/>
      <c r="G283" s="76"/>
      <c r="H283" s="65"/>
    </row>
    <row r="284" spans="1:8" s="91" customFormat="1" ht="21">
      <c r="A284" s="168"/>
      <c r="B284" s="62"/>
      <c r="C284" s="107"/>
      <c r="D284" s="108"/>
      <c r="E284" s="64"/>
      <c r="F284" s="76"/>
      <c r="G284" s="76"/>
      <c r="H284" s="65"/>
    </row>
    <row r="285" spans="1:8" s="91" customFormat="1" ht="21">
      <c r="A285" s="168" t="s">
        <v>48</v>
      </c>
      <c r="B285" s="67"/>
      <c r="C285" s="137">
        <f>SUM(C259+C266+C269+C273)</f>
        <v>23359201.33</v>
      </c>
      <c r="D285" s="138">
        <f>SUM(D259+D266+D269+D272)</f>
        <v>31708000</v>
      </c>
      <c r="E285" s="139" t="s">
        <v>30</v>
      </c>
      <c r="F285" s="140">
        <f>D285-G285</f>
        <v>5170000</v>
      </c>
      <c r="G285" s="138">
        <f>SUM(G259+G266+G269+G273)</f>
        <v>26538000</v>
      </c>
      <c r="H285" s="65"/>
    </row>
    <row r="286" spans="1:8" s="91" customFormat="1" ht="21">
      <c r="A286" s="168" t="s">
        <v>0</v>
      </c>
      <c r="B286" s="67"/>
      <c r="C286" s="137">
        <f>SUM(C80)</f>
        <v>40167900.099999994</v>
      </c>
      <c r="D286" s="138">
        <f>SUM(D80)</f>
        <v>48502000</v>
      </c>
      <c r="E286" s="139" t="s">
        <v>30</v>
      </c>
      <c r="F286" s="140">
        <f>D286-G286</f>
        <v>5496000</v>
      </c>
      <c r="G286" s="138">
        <f>SUM(G80)</f>
        <v>43006000</v>
      </c>
      <c r="H286" s="65"/>
    </row>
    <row r="287" spans="1:8" s="91" customFormat="1" ht="21">
      <c r="A287" s="82" t="s">
        <v>49</v>
      </c>
      <c r="B287" s="83"/>
      <c r="C287" s="137">
        <f>SUM(C286-C285)</f>
        <v>16808698.769999996</v>
      </c>
      <c r="D287" s="138">
        <f>SUM(D286-D285)</f>
        <v>16794000</v>
      </c>
      <c r="E287" s="139" t="s">
        <v>30</v>
      </c>
      <c r="F287" s="140">
        <f>D287-G287</f>
        <v>326000</v>
      </c>
      <c r="G287" s="138">
        <f>SUM(G286-G285)</f>
        <v>16468000</v>
      </c>
      <c r="H287" s="141"/>
    </row>
    <row r="288" spans="1:7" s="91" customFormat="1" ht="21">
      <c r="A288" s="87"/>
      <c r="B288" s="88"/>
      <c r="C288" s="142"/>
      <c r="D288" s="90"/>
      <c r="E288" s="38"/>
      <c r="F288" s="143"/>
      <c r="G288" s="90"/>
    </row>
    <row r="289" spans="1:8" s="91" customFormat="1" ht="21">
      <c r="A289" s="299" t="s">
        <v>323</v>
      </c>
      <c r="B289" s="300"/>
      <c r="C289" s="300"/>
      <c r="D289" s="300"/>
      <c r="E289" s="300"/>
      <c r="F289" s="300"/>
      <c r="G289" s="300"/>
      <c r="H289" s="300"/>
    </row>
    <row r="290" spans="1:8" ht="23.25">
      <c r="A290" s="282" t="s">
        <v>235</v>
      </c>
      <c r="B290" s="282"/>
      <c r="C290" s="282"/>
      <c r="D290" s="282"/>
      <c r="E290" s="282"/>
      <c r="F290" s="282"/>
      <c r="G290" s="282"/>
      <c r="H290" s="282"/>
    </row>
    <row r="291" spans="1:8" ht="21">
      <c r="A291" s="92" t="s">
        <v>42</v>
      </c>
      <c r="B291" s="39"/>
      <c r="C291" s="39"/>
      <c r="E291" s="92"/>
      <c r="G291" s="39"/>
      <c r="H291" s="39"/>
    </row>
    <row r="292" spans="1:8" ht="21">
      <c r="A292" s="4" t="s">
        <v>43</v>
      </c>
      <c r="B292" s="28"/>
      <c r="C292" s="28"/>
      <c r="D292" s="28"/>
      <c r="E292" s="28"/>
      <c r="F292" s="28"/>
      <c r="G292" s="28"/>
      <c r="H292" s="28"/>
    </row>
    <row r="293" spans="1:8" ht="21">
      <c r="A293" s="40"/>
      <c r="B293" s="41"/>
      <c r="C293" s="42" t="s">
        <v>24</v>
      </c>
      <c r="D293" s="304" t="s">
        <v>25</v>
      </c>
      <c r="E293" s="305"/>
      <c r="F293" s="305"/>
      <c r="G293" s="305"/>
      <c r="H293" s="43" t="s">
        <v>26</v>
      </c>
    </row>
    <row r="294" spans="1:8" ht="21">
      <c r="A294" s="44" t="s">
        <v>45</v>
      </c>
      <c r="B294" s="45"/>
      <c r="C294" s="46" t="s">
        <v>244</v>
      </c>
      <c r="D294" s="306" t="s">
        <v>220</v>
      </c>
      <c r="E294" s="47" t="s">
        <v>27</v>
      </c>
      <c r="F294" s="47" t="s">
        <v>28</v>
      </c>
      <c r="G294" s="306" t="s">
        <v>233</v>
      </c>
      <c r="H294" s="48" t="s">
        <v>29</v>
      </c>
    </row>
    <row r="295" spans="1:8" ht="21">
      <c r="A295" s="49"/>
      <c r="B295" s="50"/>
      <c r="C295" s="51"/>
      <c r="D295" s="307"/>
      <c r="E295" s="52" t="s">
        <v>30</v>
      </c>
      <c r="F295" s="52" t="s">
        <v>31</v>
      </c>
      <c r="G295" s="307"/>
      <c r="H295" s="53"/>
    </row>
    <row r="296" spans="1:8" ht="21">
      <c r="A296" s="54" t="s">
        <v>229</v>
      </c>
      <c r="B296" s="186" t="s">
        <v>32</v>
      </c>
      <c r="C296" s="187">
        <f>SUM(C297:C300)</f>
        <v>4987244.4399999995</v>
      </c>
      <c r="D296" s="188">
        <f>SUM(D297:D302)</f>
        <v>9001000</v>
      </c>
      <c r="E296" s="278" t="s">
        <v>89</v>
      </c>
      <c r="F296" s="189">
        <f>D296-G296</f>
        <v>2850000</v>
      </c>
      <c r="G296" s="188">
        <f>SUM(G297:G302)</f>
        <v>6151000</v>
      </c>
      <c r="H296" s="190"/>
    </row>
    <row r="297" spans="1:8" ht="21">
      <c r="A297" s="191" t="s">
        <v>114</v>
      </c>
      <c r="B297" s="192"/>
      <c r="C297" s="193">
        <v>1800000</v>
      </c>
      <c r="D297" s="104">
        <v>1480000</v>
      </c>
      <c r="E297" s="169" t="s">
        <v>30</v>
      </c>
      <c r="F297" s="59">
        <f>D297-G297</f>
        <v>350000</v>
      </c>
      <c r="G297" s="104">
        <v>1130000</v>
      </c>
      <c r="H297" s="61"/>
    </row>
    <row r="298" spans="1:8" ht="21">
      <c r="A298" s="191" t="s">
        <v>105</v>
      </c>
      <c r="B298" s="194"/>
      <c r="C298" s="63">
        <v>2649684.44</v>
      </c>
      <c r="D298" s="104">
        <v>7000000</v>
      </c>
      <c r="E298" s="169" t="s">
        <v>30</v>
      </c>
      <c r="F298" s="59">
        <f>D298-G298</f>
        <v>2500000</v>
      </c>
      <c r="G298" s="104">
        <v>4500000</v>
      </c>
      <c r="H298" s="61"/>
    </row>
    <row r="299" spans="1:8" ht="21">
      <c r="A299" s="191" t="s">
        <v>132</v>
      </c>
      <c r="B299" s="194"/>
      <c r="C299" s="162">
        <v>537560</v>
      </c>
      <c r="D299" s="64">
        <v>520000</v>
      </c>
      <c r="E299" s="163"/>
      <c r="F299" s="59"/>
      <c r="G299" s="64">
        <v>520000</v>
      </c>
      <c r="H299" s="61"/>
    </row>
    <row r="300" spans="1:8" ht="21">
      <c r="A300" s="191" t="s">
        <v>87</v>
      </c>
      <c r="B300" s="194"/>
      <c r="C300" s="131"/>
      <c r="D300" s="64">
        <v>1000</v>
      </c>
      <c r="E300" s="169"/>
      <c r="F300" s="195"/>
      <c r="G300" s="64">
        <v>1000</v>
      </c>
      <c r="H300" s="61"/>
    </row>
    <row r="301" spans="1:8" ht="21">
      <c r="A301" s="191"/>
      <c r="B301" s="194"/>
      <c r="C301" s="79"/>
      <c r="D301" s="79"/>
      <c r="E301" s="196"/>
      <c r="F301" s="59"/>
      <c r="G301" s="64"/>
      <c r="H301" s="61"/>
    </row>
    <row r="302" spans="1:8" ht="21">
      <c r="A302" s="191"/>
      <c r="B302" s="194"/>
      <c r="C302" s="79"/>
      <c r="D302" s="79"/>
      <c r="E302" s="196"/>
      <c r="F302" s="59"/>
      <c r="G302" s="64"/>
      <c r="H302" s="61"/>
    </row>
    <row r="303" spans="1:8" ht="21">
      <c r="A303" s="191"/>
      <c r="B303" s="194"/>
      <c r="C303" s="63"/>
      <c r="D303" s="64"/>
      <c r="E303" s="70"/>
      <c r="F303" s="59"/>
      <c r="G303" s="64"/>
      <c r="H303" s="61"/>
    </row>
    <row r="304" spans="1:8" ht="21">
      <c r="A304" s="191"/>
      <c r="B304" s="194"/>
      <c r="C304" s="63"/>
      <c r="D304" s="64"/>
      <c r="E304" s="70"/>
      <c r="F304" s="59"/>
      <c r="G304" s="64"/>
      <c r="H304" s="61"/>
    </row>
    <row r="305" spans="1:8" ht="21">
      <c r="A305" s="191"/>
      <c r="B305" s="194"/>
      <c r="C305" s="63"/>
      <c r="D305" s="64"/>
      <c r="E305" s="70"/>
      <c r="F305" s="59"/>
      <c r="G305" s="64"/>
      <c r="H305" s="61"/>
    </row>
    <row r="306" spans="1:8" ht="21">
      <c r="A306" s="197"/>
      <c r="B306" s="194"/>
      <c r="C306" s="63"/>
      <c r="D306" s="64"/>
      <c r="E306" s="70"/>
      <c r="F306" s="59"/>
      <c r="G306" s="64"/>
      <c r="H306" s="61"/>
    </row>
    <row r="307" spans="1:8" ht="21">
      <c r="A307" s="197"/>
      <c r="B307" s="194"/>
      <c r="C307" s="63"/>
      <c r="D307" s="64"/>
      <c r="E307" s="70"/>
      <c r="F307" s="59"/>
      <c r="G307" s="64"/>
      <c r="H307" s="61"/>
    </row>
    <row r="308" spans="1:8" ht="21">
      <c r="A308" s="197"/>
      <c r="B308" s="194"/>
      <c r="C308" s="63"/>
      <c r="D308" s="64"/>
      <c r="E308" s="70"/>
      <c r="F308" s="59"/>
      <c r="G308" s="64"/>
      <c r="H308" s="61"/>
    </row>
    <row r="309" spans="1:8" ht="21">
      <c r="A309" s="197"/>
      <c r="B309" s="194"/>
      <c r="C309" s="63"/>
      <c r="D309" s="64"/>
      <c r="E309" s="70"/>
      <c r="F309" s="59"/>
      <c r="G309" s="64"/>
      <c r="H309" s="61"/>
    </row>
    <row r="310" spans="1:8" ht="21">
      <c r="A310" s="197"/>
      <c r="B310" s="194"/>
      <c r="C310" s="63"/>
      <c r="D310" s="64"/>
      <c r="E310" s="70"/>
      <c r="F310" s="59"/>
      <c r="G310" s="64"/>
      <c r="H310" s="61"/>
    </row>
    <row r="311" spans="1:8" ht="21">
      <c r="A311" s="197"/>
      <c r="B311" s="194"/>
      <c r="C311" s="63"/>
      <c r="D311" s="64"/>
      <c r="E311" s="70"/>
      <c r="F311" s="59"/>
      <c r="G311" s="64"/>
      <c r="H311" s="61"/>
    </row>
    <row r="312" spans="1:8" ht="21">
      <c r="A312" s="197"/>
      <c r="B312" s="194"/>
      <c r="C312" s="63"/>
      <c r="D312" s="64"/>
      <c r="E312" s="70"/>
      <c r="F312" s="59"/>
      <c r="G312" s="64"/>
      <c r="H312" s="61"/>
    </row>
    <row r="313" spans="1:8" ht="21">
      <c r="A313" s="197"/>
      <c r="B313" s="194"/>
      <c r="C313" s="63"/>
      <c r="D313" s="64"/>
      <c r="E313" s="70"/>
      <c r="F313" s="59"/>
      <c r="G313" s="64"/>
      <c r="H313" s="61"/>
    </row>
    <row r="314" spans="1:8" ht="21">
      <c r="A314" s="197"/>
      <c r="B314" s="194"/>
      <c r="C314" s="63"/>
      <c r="D314" s="64"/>
      <c r="E314" s="70"/>
      <c r="F314" s="59"/>
      <c r="G314" s="64"/>
      <c r="H314" s="61"/>
    </row>
    <row r="315" spans="1:8" ht="21">
      <c r="A315" s="197"/>
      <c r="B315" s="194"/>
      <c r="C315" s="63"/>
      <c r="D315" s="64"/>
      <c r="E315" s="70"/>
      <c r="F315" s="59"/>
      <c r="G315" s="64"/>
      <c r="H315" s="61"/>
    </row>
    <row r="316" spans="1:8" ht="21">
      <c r="A316" s="197"/>
      <c r="B316" s="194"/>
      <c r="C316" s="63"/>
      <c r="D316" s="64"/>
      <c r="E316" s="70"/>
      <c r="F316" s="59"/>
      <c r="G316" s="64"/>
      <c r="H316" s="61"/>
    </row>
    <row r="317" spans="1:8" ht="21">
      <c r="A317" s="197"/>
      <c r="B317" s="194"/>
      <c r="C317" s="63"/>
      <c r="D317" s="64"/>
      <c r="E317" s="70"/>
      <c r="F317" s="59"/>
      <c r="G317" s="64"/>
      <c r="H317" s="61"/>
    </row>
    <row r="318" spans="1:8" ht="21">
      <c r="A318" s="197"/>
      <c r="B318" s="194"/>
      <c r="C318" s="63"/>
      <c r="D318" s="64"/>
      <c r="E318" s="70"/>
      <c r="F318" s="59"/>
      <c r="G318" s="64"/>
      <c r="H318" s="61"/>
    </row>
    <row r="319" spans="1:8" ht="21">
      <c r="A319" s="197"/>
      <c r="B319" s="194"/>
      <c r="C319" s="63"/>
      <c r="D319" s="64"/>
      <c r="E319" s="70"/>
      <c r="F319" s="59"/>
      <c r="G319" s="64"/>
      <c r="H319" s="61"/>
    </row>
    <row r="320" spans="1:8" ht="21">
      <c r="A320" s="197"/>
      <c r="B320" s="194"/>
      <c r="C320" s="63"/>
      <c r="D320" s="64"/>
      <c r="E320" s="70"/>
      <c r="F320" s="59"/>
      <c r="G320" s="64"/>
      <c r="H320" s="61"/>
    </row>
    <row r="321" spans="1:8" ht="21">
      <c r="A321" s="197"/>
      <c r="B321" s="194"/>
      <c r="C321" s="198"/>
      <c r="D321" s="199"/>
      <c r="E321" s="81"/>
      <c r="F321" s="135"/>
      <c r="G321" s="199"/>
      <c r="H321" s="65"/>
    </row>
    <row r="322" spans="1:8" ht="21">
      <c r="A322" s="308" t="s">
        <v>44</v>
      </c>
      <c r="B322" s="309"/>
      <c r="C322" s="137">
        <f>SUM(C296)</f>
        <v>4987244.4399999995</v>
      </c>
      <c r="D322" s="138">
        <f>SUM(D296)</f>
        <v>9001000</v>
      </c>
      <c r="E322" s="172" t="s">
        <v>89</v>
      </c>
      <c r="F322" s="140">
        <f>D322-G322</f>
        <v>2850000</v>
      </c>
      <c r="G322" s="85">
        <f>SUM(G296)</f>
        <v>6151000</v>
      </c>
      <c r="H322" s="141"/>
    </row>
    <row r="323" spans="1:8" ht="21">
      <c r="A323" s="38"/>
      <c r="B323" s="38"/>
      <c r="C323" s="142"/>
      <c r="D323" s="90"/>
      <c r="E323" s="200"/>
      <c r="F323" s="143"/>
      <c r="G323" s="90"/>
      <c r="H323" s="91"/>
    </row>
    <row r="324" s="91" customFormat="1" ht="21"/>
    <row r="330" s="4" customFormat="1" ht="21"/>
    <row r="331" s="4" customFormat="1" ht="21"/>
    <row r="332" s="4" customFormat="1" ht="21"/>
    <row r="337" s="4" customFormat="1" ht="21"/>
    <row r="338" s="4" customFormat="1" ht="21">
      <c r="I338" s="201"/>
    </row>
    <row r="339" ht="21">
      <c r="I339" s="202"/>
    </row>
    <row r="340" ht="21">
      <c r="I340" s="202"/>
    </row>
    <row r="341" ht="21">
      <c r="I341" s="203"/>
    </row>
    <row r="348" s="4" customFormat="1" ht="21"/>
    <row r="349" s="4" customFormat="1" ht="21"/>
    <row r="365" s="91" customFormat="1" ht="21"/>
    <row r="366" s="91" customFormat="1" ht="21"/>
  </sheetData>
  <sheetProtection/>
  <mergeCells count="42">
    <mergeCell ref="A322:B322"/>
    <mergeCell ref="D211:G211"/>
    <mergeCell ref="D212:D213"/>
    <mergeCell ref="G212:G213"/>
    <mergeCell ref="A246:B246"/>
    <mergeCell ref="A249:H249"/>
    <mergeCell ref="A290:H290"/>
    <mergeCell ref="D293:G293"/>
    <mergeCell ref="D294:D295"/>
    <mergeCell ref="G294:G295"/>
    <mergeCell ref="A289:H289"/>
    <mergeCell ref="G130:G131"/>
    <mergeCell ref="A164:B164"/>
    <mergeCell ref="A250:H250"/>
    <mergeCell ref="D170:G170"/>
    <mergeCell ref="D171:D172"/>
    <mergeCell ref="G171:G172"/>
    <mergeCell ref="A205:B205"/>
    <mergeCell ref="D252:D253"/>
    <mergeCell ref="G252:G253"/>
    <mergeCell ref="D251:G251"/>
    <mergeCell ref="D89:D90"/>
    <mergeCell ref="G89:G90"/>
    <mergeCell ref="A207:H207"/>
    <mergeCell ref="A208:H208"/>
    <mergeCell ref="A166:H166"/>
    <mergeCell ref="A167:H167"/>
    <mergeCell ref="D129:G129"/>
    <mergeCell ref="D130:D131"/>
    <mergeCell ref="A85:H85"/>
    <mergeCell ref="D88:G88"/>
    <mergeCell ref="A126:H126"/>
    <mergeCell ref="A84:H84"/>
    <mergeCell ref="A125:H125"/>
    <mergeCell ref="A248:H248"/>
    <mergeCell ref="A2:H2"/>
    <mergeCell ref="A44:H44"/>
    <mergeCell ref="A42:H42"/>
    <mergeCell ref="A43:H43"/>
    <mergeCell ref="D46:G46"/>
    <mergeCell ref="D47:D48"/>
    <mergeCell ref="G47:G48"/>
  </mergeCells>
  <printOptions/>
  <pageMargins left="1.05" right="0.16" top="0.4724409448818898" bottom="0.27" header="0.5118110236220472" footer="0.3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150" zoomScaleSheetLayoutView="150" zoomScalePageLayoutView="0" workbookViewId="0" topLeftCell="A37">
      <selection activeCell="A38" sqref="A38:E38"/>
    </sheetView>
  </sheetViews>
  <sheetFormatPr defaultColWidth="9.140625" defaultRowHeight="21.75"/>
  <cols>
    <col min="1" max="1" width="6.7109375" style="2" customWidth="1"/>
    <col min="2" max="2" width="41.00390625" style="2" customWidth="1"/>
    <col min="3" max="3" width="12.57421875" style="2" customWidth="1"/>
    <col min="4" max="4" width="17.57421875" style="2" customWidth="1"/>
    <col min="5" max="5" width="23.00390625" style="2" customWidth="1"/>
    <col min="6" max="16384" width="9.140625" style="2" customWidth="1"/>
  </cols>
  <sheetData>
    <row r="1" spans="1:5" ht="21">
      <c r="A1" s="302" t="s">
        <v>312</v>
      </c>
      <c r="B1" s="301"/>
      <c r="C1" s="301"/>
      <c r="D1" s="301"/>
      <c r="E1" s="301"/>
    </row>
    <row r="2" spans="1:5" ht="26.25">
      <c r="A2" s="282" t="s">
        <v>241</v>
      </c>
      <c r="B2" s="282"/>
      <c r="C2" s="282"/>
      <c r="D2" s="282"/>
      <c r="E2" s="282"/>
    </row>
    <row r="3" spans="1:5" ht="23.25">
      <c r="A3" s="282" t="s">
        <v>61</v>
      </c>
      <c r="B3" s="282"/>
      <c r="C3" s="282"/>
      <c r="D3" s="282"/>
      <c r="E3" s="282"/>
    </row>
    <row r="4" spans="1:5" ht="23.25">
      <c r="A4" s="282" t="s">
        <v>52</v>
      </c>
      <c r="B4" s="282"/>
      <c r="C4" s="282"/>
      <c r="D4" s="282"/>
      <c r="E4" s="282"/>
    </row>
    <row r="6" ht="21">
      <c r="A6" s="204" t="s">
        <v>53</v>
      </c>
    </row>
    <row r="7" ht="21">
      <c r="B7" s="2" t="s">
        <v>109</v>
      </c>
    </row>
    <row r="8" ht="21">
      <c r="B8" s="2" t="s">
        <v>124</v>
      </c>
    </row>
    <row r="9" ht="21">
      <c r="B9" s="2" t="s">
        <v>118</v>
      </c>
    </row>
    <row r="10" ht="21">
      <c r="B10" s="2" t="s">
        <v>119</v>
      </c>
    </row>
    <row r="11" ht="21">
      <c r="B11" s="2" t="s">
        <v>54</v>
      </c>
    </row>
    <row r="12" ht="21">
      <c r="B12" s="2" t="s">
        <v>106</v>
      </c>
    </row>
    <row r="13" ht="21">
      <c r="B13" s="2" t="s">
        <v>125</v>
      </c>
    </row>
    <row r="15" ht="21">
      <c r="A15" s="204" t="s">
        <v>55</v>
      </c>
    </row>
    <row r="16" ht="21">
      <c r="B16" s="2" t="s">
        <v>56</v>
      </c>
    </row>
    <row r="17" ht="21">
      <c r="B17" s="2" t="s">
        <v>57</v>
      </c>
    </row>
    <row r="18" ht="21">
      <c r="B18" s="2" t="s">
        <v>58</v>
      </c>
    </row>
    <row r="19" ht="21">
      <c r="B19" s="2" t="s">
        <v>59</v>
      </c>
    </row>
    <row r="21" ht="21">
      <c r="A21" s="204" t="s">
        <v>60</v>
      </c>
    </row>
    <row r="22" spans="2:5" ht="23.25">
      <c r="B22" s="2" t="s">
        <v>170</v>
      </c>
      <c r="C22" s="2" t="s">
        <v>25</v>
      </c>
      <c r="D22" s="16">
        <v>20387000</v>
      </c>
      <c r="E22" s="205" t="s">
        <v>2</v>
      </c>
    </row>
    <row r="37" spans="1:5" ht="21">
      <c r="A37" s="302" t="s">
        <v>315</v>
      </c>
      <c r="B37" s="301"/>
      <c r="C37" s="301"/>
      <c r="D37" s="301"/>
      <c r="E37" s="301"/>
    </row>
    <row r="38" spans="1:5" ht="26.25">
      <c r="A38" s="282" t="s">
        <v>243</v>
      </c>
      <c r="B38" s="282"/>
      <c r="C38" s="282"/>
      <c r="D38" s="282"/>
      <c r="E38" s="282"/>
    </row>
    <row r="39" spans="1:5" ht="23.25">
      <c r="A39" s="282" t="s">
        <v>61</v>
      </c>
      <c r="B39" s="282"/>
      <c r="C39" s="282"/>
      <c r="D39" s="282"/>
      <c r="E39" s="282"/>
    </row>
    <row r="40" spans="1:5" ht="23.25">
      <c r="A40" s="282" t="s">
        <v>62</v>
      </c>
      <c r="B40" s="282"/>
      <c r="C40" s="282"/>
      <c r="D40" s="282"/>
      <c r="E40" s="282"/>
    </row>
    <row r="42" ht="21">
      <c r="A42" s="204" t="s">
        <v>53</v>
      </c>
    </row>
    <row r="43" ht="21">
      <c r="B43" s="2" t="s">
        <v>76</v>
      </c>
    </row>
    <row r="44" ht="21">
      <c r="B44" s="2" t="s">
        <v>63</v>
      </c>
    </row>
    <row r="46" ht="21">
      <c r="A46" s="204" t="s">
        <v>55</v>
      </c>
    </row>
    <row r="47" ht="21">
      <c r="B47" s="2" t="s">
        <v>82</v>
      </c>
    </row>
    <row r="48" ht="21">
      <c r="B48" s="2" t="s">
        <v>64</v>
      </c>
    </row>
    <row r="49" ht="21">
      <c r="B49" s="2" t="s">
        <v>65</v>
      </c>
    </row>
    <row r="51" ht="21">
      <c r="A51" s="204" t="s">
        <v>60</v>
      </c>
    </row>
    <row r="52" spans="2:5" ht="23.25">
      <c r="B52" s="2" t="s">
        <v>170</v>
      </c>
      <c r="C52" s="2" t="s">
        <v>25</v>
      </c>
      <c r="D52" s="16">
        <v>6151000</v>
      </c>
      <c r="E52" s="205" t="s">
        <v>2</v>
      </c>
    </row>
  </sheetData>
  <sheetProtection/>
  <mergeCells count="8">
    <mergeCell ref="A1:E1"/>
    <mergeCell ref="A37:E37"/>
    <mergeCell ref="A39:E39"/>
    <mergeCell ref="A40:E40"/>
    <mergeCell ref="A2:E2"/>
    <mergeCell ref="A3:E3"/>
    <mergeCell ref="A4:E4"/>
    <mergeCell ref="A38:E38"/>
  </mergeCells>
  <printOptions/>
  <pageMargins left="0.7874015748031497" right="0.1968503937007874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zoomScale="130" zoomScaleSheetLayoutView="130" zoomScalePageLayoutView="0" workbookViewId="0" topLeftCell="A74">
      <selection activeCell="K92" sqref="K92"/>
    </sheetView>
  </sheetViews>
  <sheetFormatPr defaultColWidth="9.140625" defaultRowHeight="21.75"/>
  <cols>
    <col min="1" max="1" width="26.8515625" style="2" customWidth="1"/>
    <col min="2" max="2" width="13.00390625" style="2" customWidth="1"/>
    <col min="3" max="3" width="11.57421875" style="2" customWidth="1"/>
    <col min="4" max="4" width="14.28125" style="2" customWidth="1"/>
    <col min="5" max="5" width="14.28125" style="2" bestFit="1" customWidth="1"/>
    <col min="6" max="6" width="12.7109375" style="2" customWidth="1"/>
    <col min="7" max="7" width="11.8515625" style="2" customWidth="1"/>
    <col min="8" max="8" width="14.140625" style="2" customWidth="1"/>
    <col min="9" max="9" width="13.28125" style="2" customWidth="1"/>
    <col min="10" max="10" width="8.7109375" style="2" customWidth="1"/>
    <col min="11" max="11" width="2.7109375" style="2" customWidth="1"/>
    <col min="12" max="16384" width="9.140625" style="2" customWidth="1"/>
  </cols>
  <sheetData>
    <row r="1" spans="1:11" ht="29.25" customHeight="1">
      <c r="A1" s="282" t="s">
        <v>242</v>
      </c>
      <c r="B1" s="282"/>
      <c r="C1" s="282"/>
      <c r="D1" s="282"/>
      <c r="E1" s="282"/>
      <c r="F1" s="282"/>
      <c r="G1" s="282"/>
      <c r="H1" s="282"/>
      <c r="I1" s="282"/>
      <c r="J1" s="282"/>
      <c r="K1" s="323" t="s">
        <v>313</v>
      </c>
    </row>
    <row r="2" spans="1:11" ht="23.25">
      <c r="A2" s="282" t="s">
        <v>23</v>
      </c>
      <c r="B2" s="282"/>
      <c r="C2" s="282"/>
      <c r="D2" s="282"/>
      <c r="E2" s="282"/>
      <c r="F2" s="282"/>
      <c r="G2" s="282"/>
      <c r="H2" s="282"/>
      <c r="I2" s="282"/>
      <c r="J2" s="282"/>
      <c r="K2" s="323"/>
    </row>
    <row r="3" spans="1:11" ht="23.25">
      <c r="A3" s="282" t="s">
        <v>66</v>
      </c>
      <c r="B3" s="282"/>
      <c r="C3" s="282"/>
      <c r="D3" s="282"/>
      <c r="E3" s="282"/>
      <c r="F3" s="282"/>
      <c r="G3" s="282"/>
      <c r="H3" s="282"/>
      <c r="I3" s="282"/>
      <c r="J3" s="282"/>
      <c r="K3" s="323"/>
    </row>
    <row r="4" spans="1:11" ht="23.25">
      <c r="A4" s="282" t="s">
        <v>52</v>
      </c>
      <c r="B4" s="282"/>
      <c r="C4" s="282"/>
      <c r="D4" s="282"/>
      <c r="E4" s="282"/>
      <c r="F4" s="282"/>
      <c r="G4" s="282"/>
      <c r="H4" s="282"/>
      <c r="I4" s="282"/>
      <c r="J4" s="282"/>
      <c r="K4" s="323"/>
    </row>
    <row r="5" ht="21">
      <c r="K5" s="323"/>
    </row>
    <row r="6" spans="1:11" ht="21">
      <c r="A6" s="4" t="s">
        <v>67</v>
      </c>
      <c r="K6" s="323"/>
    </row>
    <row r="7" spans="1:11" ht="21">
      <c r="A7" s="47" t="s">
        <v>68</v>
      </c>
      <c r="B7" s="306" t="s">
        <v>162</v>
      </c>
      <c r="C7" s="312"/>
      <c r="D7" s="306" t="s">
        <v>163</v>
      </c>
      <c r="E7" s="312"/>
      <c r="F7" s="314" t="s">
        <v>164</v>
      </c>
      <c r="G7" s="314" t="s">
        <v>148</v>
      </c>
      <c r="H7" s="314" t="s">
        <v>150</v>
      </c>
      <c r="I7" s="316" t="s">
        <v>32</v>
      </c>
      <c r="J7" s="314" t="s">
        <v>71</v>
      </c>
      <c r="K7" s="323"/>
    </row>
    <row r="8" spans="1:11" ht="21">
      <c r="A8" s="52"/>
      <c r="B8" s="307"/>
      <c r="C8" s="313"/>
      <c r="D8" s="307"/>
      <c r="E8" s="313"/>
      <c r="F8" s="315"/>
      <c r="G8" s="315"/>
      <c r="H8" s="320"/>
      <c r="I8" s="317"/>
      <c r="J8" s="315"/>
      <c r="K8" s="323"/>
    </row>
    <row r="9" spans="1:11" ht="21">
      <c r="A9" s="207"/>
      <c r="B9" s="208"/>
      <c r="C9" s="41"/>
      <c r="D9" s="208"/>
      <c r="E9" s="41"/>
      <c r="F9" s="209"/>
      <c r="G9" s="209"/>
      <c r="H9" s="209"/>
      <c r="I9" s="210"/>
      <c r="J9" s="209"/>
      <c r="K9" s="323"/>
    </row>
    <row r="10" spans="1:11" ht="21">
      <c r="A10" s="207" t="s">
        <v>171</v>
      </c>
      <c r="B10" s="211"/>
      <c r="C10" s="212">
        <v>2490000</v>
      </c>
      <c r="D10" s="211"/>
      <c r="E10" s="212">
        <v>1774000</v>
      </c>
      <c r="F10" s="213">
        <v>0</v>
      </c>
      <c r="G10" s="214">
        <v>118000</v>
      </c>
      <c r="H10" s="213">
        <v>5000</v>
      </c>
      <c r="I10" s="215">
        <f>SUM(H10+G10+E10+C10)</f>
        <v>4387000</v>
      </c>
      <c r="J10" s="216"/>
      <c r="K10" s="323"/>
    </row>
    <row r="11" spans="1:11" ht="21">
      <c r="A11" s="207"/>
      <c r="B11" s="217"/>
      <c r="C11" s="218"/>
      <c r="D11" s="217"/>
      <c r="E11" s="219"/>
      <c r="F11" s="173"/>
      <c r="G11" s="173"/>
      <c r="H11" s="173"/>
      <c r="I11" s="220"/>
      <c r="J11" s="216"/>
      <c r="K11" s="323"/>
    </row>
    <row r="12" spans="1:11" ht="21">
      <c r="A12" s="207"/>
      <c r="B12" s="217"/>
      <c r="C12" s="218"/>
      <c r="D12" s="217"/>
      <c r="E12" s="219"/>
      <c r="F12" s="173"/>
      <c r="G12" s="173"/>
      <c r="H12" s="173"/>
      <c r="I12" s="220"/>
      <c r="J12" s="216"/>
      <c r="K12" s="323"/>
    </row>
    <row r="13" spans="1:11" ht="21">
      <c r="A13" s="207"/>
      <c r="B13" s="217"/>
      <c r="C13" s="218"/>
      <c r="D13" s="217"/>
      <c r="E13" s="219"/>
      <c r="F13" s="173"/>
      <c r="G13" s="173"/>
      <c r="H13" s="173"/>
      <c r="I13" s="220"/>
      <c r="J13" s="216"/>
      <c r="K13" s="323"/>
    </row>
    <row r="14" spans="1:11" ht="21">
      <c r="A14" s="207"/>
      <c r="B14" s="217"/>
      <c r="C14" s="218"/>
      <c r="D14" s="217"/>
      <c r="E14" s="219"/>
      <c r="F14" s="173"/>
      <c r="G14" s="173"/>
      <c r="H14" s="173"/>
      <c r="I14" s="220"/>
      <c r="J14" s="216"/>
      <c r="K14" s="323"/>
    </row>
    <row r="15" spans="1:11" ht="21">
      <c r="A15" s="207"/>
      <c r="B15" s="217"/>
      <c r="C15" s="218"/>
      <c r="D15" s="217"/>
      <c r="E15" s="219"/>
      <c r="F15" s="173"/>
      <c r="G15" s="173"/>
      <c r="H15" s="173"/>
      <c r="I15" s="220"/>
      <c r="J15" s="216"/>
      <c r="K15" s="323"/>
    </row>
    <row r="16" spans="1:11" ht="21">
      <c r="A16" s="207"/>
      <c r="B16" s="217"/>
      <c r="C16" s="218"/>
      <c r="D16" s="217"/>
      <c r="E16" s="219"/>
      <c r="F16" s="173"/>
      <c r="G16" s="173"/>
      <c r="H16" s="173"/>
      <c r="I16" s="220"/>
      <c r="J16" s="216"/>
      <c r="K16" s="323"/>
    </row>
    <row r="17" spans="1:11" ht="21">
      <c r="A17" s="207"/>
      <c r="B17" s="217"/>
      <c r="C17" s="218"/>
      <c r="D17" s="217"/>
      <c r="E17" s="219"/>
      <c r="F17" s="173"/>
      <c r="G17" s="173"/>
      <c r="H17" s="173"/>
      <c r="I17" s="220"/>
      <c r="J17" s="216"/>
      <c r="K17" s="323"/>
    </row>
    <row r="18" spans="1:11" ht="21">
      <c r="A18" s="216"/>
      <c r="B18" s="221"/>
      <c r="C18" s="45"/>
      <c r="D18" s="221"/>
      <c r="E18" s="45"/>
      <c r="F18" s="216"/>
      <c r="G18" s="216"/>
      <c r="H18" s="216"/>
      <c r="I18" s="216"/>
      <c r="J18" s="216"/>
      <c r="K18" s="323"/>
    </row>
    <row r="19" spans="1:11" ht="21">
      <c r="A19" s="216"/>
      <c r="B19" s="221"/>
      <c r="C19" s="45"/>
      <c r="D19" s="221"/>
      <c r="E19" s="45"/>
      <c r="F19" s="216"/>
      <c r="G19" s="216"/>
      <c r="H19" s="216"/>
      <c r="I19" s="216"/>
      <c r="J19" s="216"/>
      <c r="K19" s="323"/>
    </row>
    <row r="20" spans="1:11" ht="21">
      <c r="A20" s="216"/>
      <c r="B20" s="221"/>
      <c r="C20" s="45"/>
      <c r="D20" s="221"/>
      <c r="E20" s="45"/>
      <c r="F20" s="216"/>
      <c r="G20" s="216"/>
      <c r="H20" s="216"/>
      <c r="I20" s="216"/>
      <c r="J20" s="216"/>
      <c r="K20" s="323"/>
    </row>
    <row r="21" spans="1:11" ht="21">
      <c r="A21" s="216"/>
      <c r="B21" s="221"/>
      <c r="C21" s="45"/>
      <c r="D21" s="221"/>
      <c r="E21" s="45"/>
      <c r="F21" s="216"/>
      <c r="G21" s="216"/>
      <c r="H21" s="216"/>
      <c r="I21" s="216"/>
      <c r="J21" s="216"/>
      <c r="K21" s="323"/>
    </row>
    <row r="22" spans="1:11" ht="21">
      <c r="A22" s="222" t="s">
        <v>1</v>
      </c>
      <c r="B22" s="85"/>
      <c r="C22" s="223">
        <f>SUM(C10:C21)</f>
        <v>2490000</v>
      </c>
      <c r="D22" s="85"/>
      <c r="E22" s="224">
        <f>SUM(E10:E21)</f>
        <v>1774000</v>
      </c>
      <c r="F22" s="224">
        <f>SUM(F10:F21)</f>
        <v>0</v>
      </c>
      <c r="G22" s="223">
        <f>SUM(G10:G21)</f>
        <v>118000</v>
      </c>
      <c r="H22" s="224">
        <f>SUM(H10:H21)</f>
        <v>5000</v>
      </c>
      <c r="I22" s="223">
        <f>SUM(I10:I21)</f>
        <v>4387000</v>
      </c>
      <c r="J22" s="225"/>
      <c r="K22" s="323"/>
    </row>
    <row r="23" spans="1:11" ht="21">
      <c r="A23" s="38"/>
      <c r="B23" s="90"/>
      <c r="C23" s="90"/>
      <c r="D23" s="90"/>
      <c r="E23" s="226"/>
      <c r="F23" s="226"/>
      <c r="G23" s="90"/>
      <c r="H23" s="226"/>
      <c r="I23" s="90"/>
      <c r="J23" s="91"/>
      <c r="K23" s="206"/>
    </row>
    <row r="24" spans="1:11" ht="30.75" customHeight="1">
      <c r="A24" s="282" t="s">
        <v>242</v>
      </c>
      <c r="B24" s="282"/>
      <c r="C24" s="282"/>
      <c r="D24" s="282"/>
      <c r="E24" s="282"/>
      <c r="F24" s="282"/>
      <c r="G24" s="282"/>
      <c r="H24" s="282"/>
      <c r="I24" s="282"/>
      <c r="J24" s="282"/>
      <c r="K24" s="324" t="s">
        <v>314</v>
      </c>
    </row>
    <row r="25" spans="1:11" ht="23.25">
      <c r="A25" s="282" t="s">
        <v>23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324"/>
    </row>
    <row r="26" spans="1:11" ht="23.25">
      <c r="A26" s="282" t="s">
        <v>66</v>
      </c>
      <c r="B26" s="282"/>
      <c r="C26" s="282"/>
      <c r="D26" s="282"/>
      <c r="E26" s="282"/>
      <c r="F26" s="282"/>
      <c r="G26" s="282"/>
      <c r="H26" s="282"/>
      <c r="I26" s="282"/>
      <c r="J26" s="282"/>
      <c r="K26" s="324"/>
    </row>
    <row r="27" spans="1:11" ht="23.25">
      <c r="A27" s="282" t="s">
        <v>52</v>
      </c>
      <c r="B27" s="282"/>
      <c r="C27" s="282"/>
      <c r="D27" s="282"/>
      <c r="E27" s="282"/>
      <c r="F27" s="282"/>
      <c r="G27" s="282"/>
      <c r="H27" s="282"/>
      <c r="I27" s="282"/>
      <c r="J27" s="282"/>
      <c r="K27" s="324"/>
    </row>
    <row r="28" ht="21">
      <c r="K28" s="324"/>
    </row>
    <row r="29" spans="1:11" ht="21">
      <c r="A29" s="4" t="s">
        <v>102</v>
      </c>
      <c r="K29" s="324"/>
    </row>
    <row r="30" spans="1:11" ht="21">
      <c r="A30" s="314" t="s">
        <v>68</v>
      </c>
      <c r="B30" s="306" t="s">
        <v>162</v>
      </c>
      <c r="C30" s="312"/>
      <c r="D30" s="306" t="s">
        <v>163</v>
      </c>
      <c r="E30" s="312"/>
      <c r="F30" s="314" t="s">
        <v>164</v>
      </c>
      <c r="G30" s="314" t="s">
        <v>148</v>
      </c>
      <c r="H30" s="314" t="s">
        <v>150</v>
      </c>
      <c r="I30" s="316" t="s">
        <v>32</v>
      </c>
      <c r="J30" s="314" t="s">
        <v>71</v>
      </c>
      <c r="K30" s="324"/>
    </row>
    <row r="31" spans="1:11" ht="21">
      <c r="A31" s="315"/>
      <c r="B31" s="307"/>
      <c r="C31" s="313"/>
      <c r="D31" s="307"/>
      <c r="E31" s="313"/>
      <c r="F31" s="315"/>
      <c r="G31" s="315"/>
      <c r="H31" s="320"/>
      <c r="I31" s="317"/>
      <c r="J31" s="315"/>
      <c r="K31" s="324"/>
    </row>
    <row r="32" spans="1:11" ht="21">
      <c r="A32" s="209"/>
      <c r="B32" s="208"/>
      <c r="C32" s="41"/>
      <c r="D32" s="208"/>
      <c r="E32" s="41"/>
      <c r="F32" s="209"/>
      <c r="G32" s="209"/>
      <c r="H32" s="209"/>
      <c r="I32" s="210"/>
      <c r="J32" s="209"/>
      <c r="K32" s="324"/>
    </row>
    <row r="33" spans="1:11" ht="21">
      <c r="A33" s="207" t="s">
        <v>171</v>
      </c>
      <c r="B33" s="326" t="s">
        <v>89</v>
      </c>
      <c r="C33" s="327"/>
      <c r="D33" s="326" t="s">
        <v>89</v>
      </c>
      <c r="E33" s="327"/>
      <c r="F33" s="227" t="s">
        <v>89</v>
      </c>
      <c r="G33" s="228">
        <v>16000000</v>
      </c>
      <c r="H33" s="227" t="s">
        <v>89</v>
      </c>
      <c r="I33" s="229">
        <f>SUM(G33)</f>
        <v>16000000</v>
      </c>
      <c r="J33" s="216"/>
      <c r="K33" s="324"/>
    </row>
    <row r="34" spans="1:11" ht="21">
      <c r="A34" s="216"/>
      <c r="B34" s="221"/>
      <c r="C34" s="45"/>
      <c r="D34" s="221"/>
      <c r="E34" s="45"/>
      <c r="F34" s="216"/>
      <c r="G34" s="216"/>
      <c r="H34" s="216"/>
      <c r="I34" s="216"/>
      <c r="J34" s="216"/>
      <c r="K34" s="324"/>
    </row>
    <row r="35" spans="1:11" ht="21">
      <c r="A35" s="216"/>
      <c r="B35" s="221"/>
      <c r="C35" s="45"/>
      <c r="D35" s="221"/>
      <c r="E35" s="45"/>
      <c r="F35" s="216"/>
      <c r="G35" s="216"/>
      <c r="H35" s="216"/>
      <c r="I35" s="216"/>
      <c r="J35" s="216"/>
      <c r="K35" s="324"/>
    </row>
    <row r="36" spans="1:11" ht="21">
      <c r="A36" s="216"/>
      <c r="B36" s="221"/>
      <c r="C36" s="45"/>
      <c r="D36" s="221"/>
      <c r="E36" s="45"/>
      <c r="F36" s="216"/>
      <c r="G36" s="216"/>
      <c r="H36" s="216"/>
      <c r="I36" s="216"/>
      <c r="J36" s="216"/>
      <c r="K36" s="324"/>
    </row>
    <row r="37" spans="1:11" ht="21">
      <c r="A37" s="216"/>
      <c r="B37" s="221"/>
      <c r="C37" s="45"/>
      <c r="D37" s="221"/>
      <c r="E37" s="45"/>
      <c r="F37" s="216"/>
      <c r="G37" s="216"/>
      <c r="H37" s="216"/>
      <c r="I37" s="216"/>
      <c r="J37" s="216"/>
      <c r="K37" s="324"/>
    </row>
    <row r="38" spans="1:11" ht="21">
      <c r="A38" s="216"/>
      <c r="B38" s="221"/>
      <c r="C38" s="45"/>
      <c r="D38" s="221"/>
      <c r="E38" s="45"/>
      <c r="F38" s="216"/>
      <c r="G38" s="216"/>
      <c r="H38" s="216"/>
      <c r="I38" s="216"/>
      <c r="J38" s="216"/>
      <c r="K38" s="324"/>
    </row>
    <row r="39" spans="1:11" ht="21">
      <c r="A39" s="216"/>
      <c r="B39" s="221"/>
      <c r="C39" s="45"/>
      <c r="D39" s="221"/>
      <c r="E39" s="45"/>
      <c r="F39" s="216"/>
      <c r="G39" s="216"/>
      <c r="H39" s="216"/>
      <c r="I39" s="216"/>
      <c r="J39" s="216"/>
      <c r="K39" s="324"/>
    </row>
    <row r="40" spans="1:11" ht="21">
      <c r="A40" s="216"/>
      <c r="B40" s="221"/>
      <c r="C40" s="45"/>
      <c r="D40" s="221"/>
      <c r="E40" s="45"/>
      <c r="F40" s="216"/>
      <c r="G40" s="216"/>
      <c r="H40" s="216"/>
      <c r="I40" s="216"/>
      <c r="J40" s="216"/>
      <c r="K40" s="324"/>
    </row>
    <row r="41" spans="1:11" ht="21">
      <c r="A41" s="216"/>
      <c r="B41" s="221"/>
      <c r="C41" s="45"/>
      <c r="D41" s="221"/>
      <c r="E41" s="45"/>
      <c r="F41" s="216"/>
      <c r="G41" s="216"/>
      <c r="H41" s="216"/>
      <c r="I41" s="216"/>
      <c r="J41" s="216"/>
      <c r="K41" s="324"/>
    </row>
    <row r="42" spans="1:11" ht="21">
      <c r="A42" s="216"/>
      <c r="B42" s="221"/>
      <c r="C42" s="45"/>
      <c r="D42" s="221"/>
      <c r="E42" s="45"/>
      <c r="F42" s="216"/>
      <c r="G42" s="216"/>
      <c r="H42" s="216"/>
      <c r="I42" s="216"/>
      <c r="J42" s="216"/>
      <c r="K42" s="324"/>
    </row>
    <row r="43" spans="1:11" ht="21">
      <c r="A43" s="216"/>
      <c r="B43" s="221"/>
      <c r="C43" s="45"/>
      <c r="D43" s="221"/>
      <c r="E43" s="45"/>
      <c r="F43" s="216"/>
      <c r="G43" s="216"/>
      <c r="H43" s="216"/>
      <c r="I43" s="216"/>
      <c r="J43" s="216"/>
      <c r="K43" s="324"/>
    </row>
    <row r="44" spans="1:11" ht="21">
      <c r="A44" s="216"/>
      <c r="B44" s="221"/>
      <c r="C44" s="45"/>
      <c r="D44" s="221"/>
      <c r="E44" s="45"/>
      <c r="F44" s="216"/>
      <c r="G44" s="216"/>
      <c r="H44" s="216"/>
      <c r="I44" s="216"/>
      <c r="J44" s="216"/>
      <c r="K44" s="324"/>
    </row>
    <row r="45" spans="1:11" ht="21">
      <c r="A45" s="216"/>
      <c r="B45" s="53"/>
      <c r="C45" s="50"/>
      <c r="D45" s="221"/>
      <c r="E45" s="45"/>
      <c r="F45" s="216"/>
      <c r="G45" s="216"/>
      <c r="H45" s="216"/>
      <c r="I45" s="216"/>
      <c r="J45" s="216"/>
      <c r="K45" s="324"/>
    </row>
    <row r="46" spans="1:11" ht="21">
      <c r="A46" s="222" t="s">
        <v>1</v>
      </c>
      <c r="B46" s="328" t="s">
        <v>89</v>
      </c>
      <c r="C46" s="329"/>
      <c r="D46" s="328" t="s">
        <v>89</v>
      </c>
      <c r="E46" s="329"/>
      <c r="F46" s="230" t="s">
        <v>89</v>
      </c>
      <c r="G46" s="223">
        <f>SUM(G33:G45)</f>
        <v>16000000</v>
      </c>
      <c r="H46" s="230" t="s">
        <v>89</v>
      </c>
      <c r="I46" s="223">
        <f>SUM(I33:I45)</f>
        <v>16000000</v>
      </c>
      <c r="J46" s="225"/>
      <c r="K46" s="324"/>
    </row>
    <row r="47" spans="1:11" ht="29.25" customHeight="1">
      <c r="A47" s="282" t="s">
        <v>242</v>
      </c>
      <c r="B47" s="282"/>
      <c r="C47" s="282"/>
      <c r="D47" s="282"/>
      <c r="E47" s="282"/>
      <c r="F47" s="282"/>
      <c r="G47" s="282"/>
      <c r="H47" s="282"/>
      <c r="I47" s="282"/>
      <c r="J47" s="282"/>
      <c r="K47" s="325" t="s">
        <v>316</v>
      </c>
    </row>
    <row r="48" spans="1:11" ht="23.25">
      <c r="A48" s="282" t="s">
        <v>23</v>
      </c>
      <c r="B48" s="282"/>
      <c r="C48" s="282"/>
      <c r="D48" s="282"/>
      <c r="E48" s="282"/>
      <c r="F48" s="282"/>
      <c r="G48" s="282"/>
      <c r="H48" s="282"/>
      <c r="I48" s="282"/>
      <c r="J48" s="282"/>
      <c r="K48" s="325"/>
    </row>
    <row r="49" spans="1:11" ht="23.25">
      <c r="A49" s="282" t="s">
        <v>66</v>
      </c>
      <c r="B49" s="282"/>
      <c r="C49" s="282"/>
      <c r="D49" s="282"/>
      <c r="E49" s="282"/>
      <c r="F49" s="282"/>
      <c r="G49" s="282"/>
      <c r="H49" s="282"/>
      <c r="I49" s="282"/>
      <c r="J49" s="282"/>
      <c r="K49" s="325"/>
    </row>
    <row r="50" spans="1:11" ht="23.25">
      <c r="A50" s="282" t="s">
        <v>62</v>
      </c>
      <c r="B50" s="282"/>
      <c r="C50" s="282"/>
      <c r="D50" s="282"/>
      <c r="E50" s="282"/>
      <c r="F50" s="282"/>
      <c r="G50" s="282"/>
      <c r="H50" s="282"/>
      <c r="I50" s="282"/>
      <c r="J50" s="282"/>
      <c r="K50" s="325"/>
    </row>
    <row r="51" ht="21">
      <c r="K51" s="325"/>
    </row>
    <row r="52" spans="1:11" ht="21">
      <c r="A52" s="314" t="s">
        <v>68</v>
      </c>
      <c r="B52" s="321" t="s">
        <v>88</v>
      </c>
      <c r="C52" s="322"/>
      <c r="D52" s="232" t="s">
        <v>91</v>
      </c>
      <c r="E52" s="47" t="s">
        <v>72</v>
      </c>
      <c r="F52" s="231" t="s">
        <v>134</v>
      </c>
      <c r="G52" s="47" t="s">
        <v>73</v>
      </c>
      <c r="H52" s="233" t="s">
        <v>136</v>
      </c>
      <c r="I52" s="316" t="s">
        <v>32</v>
      </c>
      <c r="J52" s="314" t="s">
        <v>71</v>
      </c>
      <c r="K52" s="325"/>
    </row>
    <row r="53" spans="1:11" ht="21">
      <c r="A53" s="315"/>
      <c r="B53" s="318" t="s">
        <v>112</v>
      </c>
      <c r="C53" s="319"/>
      <c r="D53" s="234" t="s">
        <v>92</v>
      </c>
      <c r="E53" s="52" t="s">
        <v>74</v>
      </c>
      <c r="F53" s="235" t="s">
        <v>135</v>
      </c>
      <c r="G53" s="52" t="s">
        <v>75</v>
      </c>
      <c r="H53" s="236" t="s">
        <v>137</v>
      </c>
      <c r="I53" s="317"/>
      <c r="J53" s="315"/>
      <c r="K53" s="325"/>
    </row>
    <row r="54" spans="1:11" ht="21">
      <c r="A54" s="208"/>
      <c r="B54" s="208"/>
      <c r="C54" s="41"/>
      <c r="D54" s="41"/>
      <c r="E54" s="209"/>
      <c r="F54" s="208"/>
      <c r="G54" s="209"/>
      <c r="H54" s="41"/>
      <c r="I54" s="237"/>
      <c r="J54" s="209"/>
      <c r="K54" s="325"/>
    </row>
    <row r="55" spans="1:11" ht="21">
      <c r="A55" s="238" t="s">
        <v>83</v>
      </c>
      <c r="B55" s="239"/>
      <c r="C55" s="219">
        <v>1130000</v>
      </c>
      <c r="D55" s="240"/>
      <c r="E55" s="228">
        <v>4500000</v>
      </c>
      <c r="F55" s="211">
        <v>520000</v>
      </c>
      <c r="G55" s="228">
        <v>1000</v>
      </c>
      <c r="H55" s="212"/>
      <c r="I55" s="241">
        <f>SUM(G55+F55+E55+D55+C55)</f>
        <v>6151000</v>
      </c>
      <c r="J55" s="216"/>
      <c r="K55" s="325"/>
    </row>
    <row r="56" spans="1:11" ht="21">
      <c r="A56" s="221"/>
      <c r="B56" s="221"/>
      <c r="C56" s="45"/>
      <c r="D56" s="45"/>
      <c r="E56" s="216"/>
      <c r="F56" s="221"/>
      <c r="G56" s="216"/>
      <c r="H56" s="45"/>
      <c r="I56" s="45"/>
      <c r="J56" s="216"/>
      <c r="K56" s="325"/>
    </row>
    <row r="57" spans="1:11" ht="21">
      <c r="A57" s="221"/>
      <c r="B57" s="221"/>
      <c r="C57" s="45"/>
      <c r="D57" s="45"/>
      <c r="E57" s="216"/>
      <c r="F57" s="221"/>
      <c r="G57" s="216"/>
      <c r="H57" s="45"/>
      <c r="I57" s="45"/>
      <c r="J57" s="216"/>
      <c r="K57" s="325"/>
    </row>
    <row r="58" spans="1:11" ht="21">
      <c r="A58" s="221"/>
      <c r="B58" s="221"/>
      <c r="C58" s="45"/>
      <c r="D58" s="45"/>
      <c r="E58" s="216"/>
      <c r="F58" s="221"/>
      <c r="G58" s="216"/>
      <c r="H58" s="45"/>
      <c r="I58" s="45"/>
      <c r="J58" s="216"/>
      <c r="K58" s="325"/>
    </row>
    <row r="59" spans="1:11" ht="21">
      <c r="A59" s="221"/>
      <c r="B59" s="221"/>
      <c r="C59" s="45"/>
      <c r="D59" s="45"/>
      <c r="E59" s="216"/>
      <c r="F59" s="221"/>
      <c r="G59" s="216"/>
      <c r="H59" s="45"/>
      <c r="I59" s="45"/>
      <c r="J59" s="216"/>
      <c r="K59" s="325"/>
    </row>
    <row r="60" spans="1:11" ht="21">
      <c r="A60" s="221"/>
      <c r="B60" s="221"/>
      <c r="C60" s="45"/>
      <c r="D60" s="45"/>
      <c r="E60" s="216"/>
      <c r="F60" s="221"/>
      <c r="G60" s="216"/>
      <c r="H60" s="45"/>
      <c r="I60" s="45"/>
      <c r="J60" s="216"/>
      <c r="K60" s="325"/>
    </row>
    <row r="61" spans="1:11" ht="21">
      <c r="A61" s="221"/>
      <c r="B61" s="221"/>
      <c r="C61" s="45"/>
      <c r="D61" s="45"/>
      <c r="E61" s="216"/>
      <c r="F61" s="221"/>
      <c r="G61" s="216"/>
      <c r="H61" s="45"/>
      <c r="I61" s="45"/>
      <c r="J61" s="216"/>
      <c r="K61" s="325"/>
    </row>
    <row r="62" spans="1:11" ht="21">
      <c r="A62" s="221"/>
      <c r="B62" s="221"/>
      <c r="C62" s="45"/>
      <c r="D62" s="45"/>
      <c r="E62" s="216"/>
      <c r="F62" s="221"/>
      <c r="G62" s="216"/>
      <c r="H62" s="45"/>
      <c r="I62" s="45"/>
      <c r="J62" s="216"/>
      <c r="K62" s="325"/>
    </row>
    <row r="63" spans="1:11" ht="21">
      <c r="A63" s="221"/>
      <c r="B63" s="221"/>
      <c r="C63" s="45"/>
      <c r="D63" s="45"/>
      <c r="E63" s="216"/>
      <c r="F63" s="221"/>
      <c r="G63" s="216"/>
      <c r="H63" s="45"/>
      <c r="I63" s="45"/>
      <c r="J63" s="216"/>
      <c r="K63" s="325"/>
    </row>
    <row r="64" spans="1:11" ht="21">
      <c r="A64" s="221"/>
      <c r="B64" s="221"/>
      <c r="C64" s="45"/>
      <c r="D64" s="45"/>
      <c r="E64" s="216"/>
      <c r="F64" s="221"/>
      <c r="G64" s="216"/>
      <c r="H64" s="45"/>
      <c r="I64" s="45"/>
      <c r="J64" s="216"/>
      <c r="K64" s="325"/>
    </row>
    <row r="65" spans="1:11" ht="21">
      <c r="A65" s="221"/>
      <c r="B65" s="221"/>
      <c r="C65" s="45"/>
      <c r="D65" s="45"/>
      <c r="E65" s="216"/>
      <c r="F65" s="221"/>
      <c r="G65" s="216"/>
      <c r="H65" s="45"/>
      <c r="I65" s="45"/>
      <c r="J65" s="216"/>
      <c r="K65" s="325"/>
    </row>
    <row r="66" spans="1:11" ht="21">
      <c r="A66" s="221"/>
      <c r="B66" s="221"/>
      <c r="C66" s="45"/>
      <c r="D66" s="45"/>
      <c r="E66" s="216"/>
      <c r="F66" s="221"/>
      <c r="G66" s="216"/>
      <c r="H66" s="45"/>
      <c r="I66" s="45"/>
      <c r="J66" s="216"/>
      <c r="K66" s="325"/>
    </row>
    <row r="67" spans="1:11" ht="21">
      <c r="A67" s="221"/>
      <c r="B67" s="221"/>
      <c r="C67" s="45"/>
      <c r="D67" s="45"/>
      <c r="E67" s="216"/>
      <c r="F67" s="221"/>
      <c r="G67" s="216"/>
      <c r="H67" s="45"/>
      <c r="I67" s="45"/>
      <c r="J67" s="216"/>
      <c r="K67" s="325"/>
    </row>
    <row r="68" spans="1:11" ht="21">
      <c r="A68" s="221"/>
      <c r="B68" s="221"/>
      <c r="C68" s="45"/>
      <c r="D68" s="45"/>
      <c r="E68" s="216"/>
      <c r="F68" s="221"/>
      <c r="G68" s="216"/>
      <c r="H68" s="45"/>
      <c r="I68" s="45"/>
      <c r="J68" s="216"/>
      <c r="K68" s="325"/>
    </row>
    <row r="69" spans="1:11" ht="21">
      <c r="A69" s="221"/>
      <c r="B69" s="221"/>
      <c r="C69" s="50"/>
      <c r="D69" s="45"/>
      <c r="E69" s="216"/>
      <c r="F69" s="221"/>
      <c r="G69" s="216"/>
      <c r="H69" s="45"/>
      <c r="I69" s="45"/>
      <c r="J69" s="216"/>
      <c r="K69" s="325"/>
    </row>
    <row r="70" spans="1:11" ht="21">
      <c r="A70" s="242" t="s">
        <v>1</v>
      </c>
      <c r="B70" s="85"/>
      <c r="C70" s="243">
        <f>SUM(C55:C69)</f>
        <v>1130000</v>
      </c>
      <c r="D70" s="138"/>
      <c r="E70" s="223">
        <f>SUM(E55:E69)</f>
        <v>4500000</v>
      </c>
      <c r="F70" s="243">
        <f>SUM(F55:F69)</f>
        <v>520000</v>
      </c>
      <c r="G70" s="138">
        <f>SUM(G55:G69)</f>
        <v>1000</v>
      </c>
      <c r="H70" s="223"/>
      <c r="I70" s="223">
        <f>SUM(I55:I69)</f>
        <v>6151000</v>
      </c>
      <c r="J70" s="225"/>
      <c r="K70" s="325"/>
    </row>
    <row r="71" spans="1:11" ht="26.25" customHeight="1">
      <c r="A71" s="282" t="s">
        <v>242</v>
      </c>
      <c r="B71" s="282"/>
      <c r="C71" s="282"/>
      <c r="D71" s="282"/>
      <c r="E71" s="282"/>
      <c r="F71" s="282"/>
      <c r="G71" s="282"/>
      <c r="H71" s="282"/>
      <c r="I71" s="282"/>
      <c r="J71" s="282"/>
      <c r="K71" s="324" t="s">
        <v>321</v>
      </c>
    </row>
    <row r="72" spans="1:11" ht="23.25">
      <c r="A72" s="282" t="s">
        <v>23</v>
      </c>
      <c r="B72" s="282"/>
      <c r="C72" s="282"/>
      <c r="D72" s="282"/>
      <c r="E72" s="282"/>
      <c r="F72" s="282"/>
      <c r="G72" s="282"/>
      <c r="H72" s="282"/>
      <c r="I72" s="282"/>
      <c r="J72" s="282"/>
      <c r="K72" s="324"/>
    </row>
    <row r="73" spans="1:11" ht="21">
      <c r="A73" s="314" t="s">
        <v>68</v>
      </c>
      <c r="B73" s="306" t="s">
        <v>162</v>
      </c>
      <c r="C73" s="312"/>
      <c r="D73" s="306" t="s">
        <v>163</v>
      </c>
      <c r="E73" s="312"/>
      <c r="F73" s="314" t="s">
        <v>164</v>
      </c>
      <c r="G73" s="314" t="s">
        <v>148</v>
      </c>
      <c r="H73" s="314" t="s">
        <v>150</v>
      </c>
      <c r="I73" s="316" t="s">
        <v>32</v>
      </c>
      <c r="J73" s="314" t="s">
        <v>71</v>
      </c>
      <c r="K73" s="324"/>
    </row>
    <row r="74" spans="1:11" ht="21">
      <c r="A74" s="315"/>
      <c r="B74" s="307"/>
      <c r="C74" s="313"/>
      <c r="D74" s="307"/>
      <c r="E74" s="313"/>
      <c r="F74" s="315"/>
      <c r="G74" s="315"/>
      <c r="H74" s="320"/>
      <c r="I74" s="317"/>
      <c r="J74" s="315"/>
      <c r="K74" s="324"/>
    </row>
    <row r="75" spans="1:11" ht="21">
      <c r="A75" s="244" t="s">
        <v>52</v>
      </c>
      <c r="B75" s="208"/>
      <c r="C75" s="41"/>
      <c r="D75" s="208"/>
      <c r="E75" s="41"/>
      <c r="F75" s="209"/>
      <c r="G75" s="209"/>
      <c r="H75" s="209"/>
      <c r="I75" s="210"/>
      <c r="J75" s="209"/>
      <c r="K75" s="324"/>
    </row>
    <row r="76" spans="1:11" ht="21">
      <c r="A76" s="245" t="s">
        <v>128</v>
      </c>
      <c r="B76" s="211"/>
      <c r="C76" s="45"/>
      <c r="D76" s="211"/>
      <c r="E76" s="212"/>
      <c r="F76" s="216"/>
      <c r="G76" s="228"/>
      <c r="H76" s="216"/>
      <c r="I76" s="229"/>
      <c r="J76" s="216"/>
      <c r="K76" s="324"/>
    </row>
    <row r="77" spans="1:11" ht="21">
      <c r="A77" s="216" t="s">
        <v>101</v>
      </c>
      <c r="B77" s="211"/>
      <c r="C77" s="212">
        <v>2490000</v>
      </c>
      <c r="D77" s="211"/>
      <c r="E77" s="212">
        <v>1774000</v>
      </c>
      <c r="F77" s="246">
        <v>0</v>
      </c>
      <c r="G77" s="214">
        <v>118000</v>
      </c>
      <c r="H77" s="214">
        <v>5000</v>
      </c>
      <c r="I77" s="229">
        <f>SUM(C77:H77)</f>
        <v>4387000</v>
      </c>
      <c r="J77" s="216"/>
      <c r="K77" s="324"/>
    </row>
    <row r="78" spans="1:11" ht="21">
      <c r="A78" s="247" t="s">
        <v>126</v>
      </c>
      <c r="B78" s="217"/>
      <c r="C78" s="218">
        <v>0</v>
      </c>
      <c r="D78" s="217"/>
      <c r="E78" s="218">
        <v>0</v>
      </c>
      <c r="F78" s="173">
        <v>0</v>
      </c>
      <c r="G78" s="228">
        <v>16000000</v>
      </c>
      <c r="H78" s="173">
        <v>0</v>
      </c>
      <c r="I78" s="229">
        <f>SUM(B78:H78)</f>
        <v>16000000</v>
      </c>
      <c r="J78" s="216"/>
      <c r="K78" s="324"/>
    </row>
    <row r="79" spans="1:11" ht="21">
      <c r="A79" s="216"/>
      <c r="B79" s="221"/>
      <c r="C79" s="45"/>
      <c r="D79" s="221"/>
      <c r="E79" s="45"/>
      <c r="F79" s="216"/>
      <c r="G79" s="216"/>
      <c r="H79" s="216"/>
      <c r="I79" s="216"/>
      <c r="J79" s="216"/>
      <c r="K79" s="324"/>
    </row>
    <row r="80" spans="1:11" ht="21">
      <c r="A80" s="216"/>
      <c r="B80" s="221"/>
      <c r="C80" s="45"/>
      <c r="D80" s="221"/>
      <c r="E80" s="45"/>
      <c r="F80" s="216"/>
      <c r="G80" s="216"/>
      <c r="H80" s="216"/>
      <c r="I80" s="216"/>
      <c r="J80" s="216"/>
      <c r="K80" s="324"/>
    </row>
    <row r="81" spans="1:11" ht="21">
      <c r="A81" s="216"/>
      <c r="B81" s="221"/>
      <c r="C81" s="45"/>
      <c r="D81" s="221"/>
      <c r="E81" s="45"/>
      <c r="F81" s="216"/>
      <c r="G81" s="216"/>
      <c r="H81" s="216"/>
      <c r="I81" s="216"/>
      <c r="J81" s="216"/>
      <c r="K81" s="324"/>
    </row>
    <row r="82" spans="1:11" ht="21">
      <c r="A82" s="216"/>
      <c r="B82" s="221"/>
      <c r="C82" s="45"/>
      <c r="D82" s="221"/>
      <c r="E82" s="45"/>
      <c r="F82" s="216"/>
      <c r="G82" s="216"/>
      <c r="H82" s="216"/>
      <c r="I82" s="216"/>
      <c r="J82" s="216"/>
      <c r="K82" s="324"/>
    </row>
    <row r="83" spans="1:11" ht="21">
      <c r="A83" s="216"/>
      <c r="B83" s="221"/>
      <c r="C83" s="45"/>
      <c r="D83" s="221"/>
      <c r="E83" s="45"/>
      <c r="F83" s="225"/>
      <c r="G83" s="216"/>
      <c r="H83" s="216"/>
      <c r="I83" s="216"/>
      <c r="J83" s="216"/>
      <c r="K83" s="324"/>
    </row>
    <row r="84" spans="1:11" ht="21">
      <c r="A84" s="222" t="s">
        <v>1</v>
      </c>
      <c r="B84" s="85"/>
      <c r="C84" s="223">
        <f>SUM(C76:C83)</f>
        <v>2490000</v>
      </c>
      <c r="D84" s="85"/>
      <c r="E84" s="223">
        <f>SUM(E76:E83)</f>
        <v>1774000</v>
      </c>
      <c r="F84" s="248" t="s">
        <v>30</v>
      </c>
      <c r="G84" s="223">
        <f>SUM(G76:G83)</f>
        <v>16118000</v>
      </c>
      <c r="H84" s="249">
        <f>SUM(H77:H83)</f>
        <v>5000</v>
      </c>
      <c r="I84" s="223">
        <f>SUM(I76:I83)</f>
        <v>20387000</v>
      </c>
      <c r="J84" s="225"/>
      <c r="K84" s="324"/>
    </row>
    <row r="85" spans="2:11" ht="21">
      <c r="B85" s="4" t="s">
        <v>62</v>
      </c>
      <c r="C85" s="4"/>
      <c r="D85" s="4"/>
      <c r="E85" s="4"/>
      <c r="F85" s="4"/>
      <c r="G85" s="6"/>
      <c r="K85" s="324"/>
    </row>
    <row r="86" spans="2:11" ht="21">
      <c r="B86" s="4" t="s">
        <v>84</v>
      </c>
      <c r="C86" s="4"/>
      <c r="D86" s="4"/>
      <c r="E86" s="4"/>
      <c r="F86" s="19">
        <f>SUM(F87:F91)</f>
        <v>6151000</v>
      </c>
      <c r="G86" s="6" t="s">
        <v>2</v>
      </c>
      <c r="K86" s="324"/>
    </row>
    <row r="87" spans="2:11" ht="21">
      <c r="B87" s="4"/>
      <c r="C87" s="2" t="s">
        <v>115</v>
      </c>
      <c r="F87" s="7">
        <v>1130000</v>
      </c>
      <c r="G87" s="8" t="s">
        <v>2</v>
      </c>
      <c r="K87" s="324"/>
    </row>
    <row r="88" spans="3:11" ht="21">
      <c r="C88" s="2" t="s">
        <v>86</v>
      </c>
      <c r="F88" s="7"/>
      <c r="G88" s="8" t="s">
        <v>2</v>
      </c>
      <c r="K88" s="324"/>
    </row>
    <row r="89" spans="3:11" ht="21">
      <c r="C89" s="2" t="s">
        <v>77</v>
      </c>
      <c r="F89" s="7">
        <v>4500000</v>
      </c>
      <c r="G89" s="8" t="s">
        <v>2</v>
      </c>
      <c r="K89" s="324"/>
    </row>
    <row r="90" spans="3:11" ht="21">
      <c r="C90" s="2" t="s">
        <v>138</v>
      </c>
      <c r="F90" s="31">
        <v>520000</v>
      </c>
      <c r="G90" s="8" t="s">
        <v>2</v>
      </c>
      <c r="K90" s="324"/>
    </row>
    <row r="91" spans="3:11" ht="21">
      <c r="C91" s="2" t="s">
        <v>78</v>
      </c>
      <c r="F91" s="31">
        <v>1000</v>
      </c>
      <c r="G91" s="8" t="s">
        <v>2</v>
      </c>
      <c r="K91" s="324"/>
    </row>
    <row r="92" ht="29.25" customHeight="1"/>
    <row r="101" ht="23.25" customHeight="1"/>
    <row r="115" ht="23.25" customHeight="1"/>
    <row r="116" ht="21">
      <c r="K116" s="250"/>
    </row>
    <row r="117" ht="21">
      <c r="K117" s="250"/>
    </row>
    <row r="118" ht="21">
      <c r="K118" s="250"/>
    </row>
    <row r="119" ht="21">
      <c r="K119" s="250"/>
    </row>
    <row r="120" spans="1:11" s="91" customFormat="1" ht="21">
      <c r="A120" s="251"/>
      <c r="B120" s="44"/>
      <c r="C120" s="44"/>
      <c r="D120" s="44"/>
      <c r="E120" s="44"/>
      <c r="F120" s="44"/>
      <c r="G120" s="44"/>
      <c r="H120" s="44"/>
      <c r="I120" s="252"/>
      <c r="J120" s="251"/>
      <c r="K120" s="250"/>
    </row>
    <row r="123" spans="6:9" s="91" customFormat="1" ht="21">
      <c r="F123" s="253"/>
      <c r="I123" s="88"/>
    </row>
    <row r="124" spans="1:9" s="91" customFormat="1" ht="21">
      <c r="A124" s="44"/>
      <c r="B124" s="254"/>
      <c r="C124" s="255"/>
      <c r="D124" s="255"/>
      <c r="E124" s="256"/>
      <c r="F124" s="257"/>
      <c r="G124" s="254"/>
      <c r="H124" s="254"/>
      <c r="I124" s="90"/>
    </row>
    <row r="125" s="91" customFormat="1" ht="21"/>
    <row r="126" s="91" customFormat="1" ht="21"/>
    <row r="127" s="91" customFormat="1" ht="21"/>
    <row r="128" s="91" customFormat="1" ht="21"/>
    <row r="129" s="91" customFormat="1" ht="21"/>
    <row r="130" s="91" customFormat="1" ht="21"/>
    <row r="131" spans="1:9" s="91" customFormat="1" ht="21">
      <c r="A131" s="38"/>
      <c r="B131" s="90"/>
      <c r="C131" s="226"/>
      <c r="D131" s="226"/>
      <c r="E131" s="258"/>
      <c r="F131" s="258"/>
      <c r="G131" s="90"/>
      <c r="H131" s="90"/>
      <c r="I131" s="90"/>
    </row>
  </sheetData>
  <sheetProtection/>
  <mergeCells count="50">
    <mergeCell ref="K1:K22"/>
    <mergeCell ref="K24:K46"/>
    <mergeCell ref="K47:K70"/>
    <mergeCell ref="K71:K91"/>
    <mergeCell ref="B33:C33"/>
    <mergeCell ref="B46:C46"/>
    <mergeCell ref="D33:E33"/>
    <mergeCell ref="D46:E46"/>
    <mergeCell ref="A47:J47"/>
    <mergeCell ref="A48:J48"/>
    <mergeCell ref="A49:J49"/>
    <mergeCell ref="J73:J74"/>
    <mergeCell ref="D30:E31"/>
    <mergeCell ref="H30:H31"/>
    <mergeCell ref="J30:J31"/>
    <mergeCell ref="A30:A31"/>
    <mergeCell ref="F30:F31"/>
    <mergeCell ref="G30:G31"/>
    <mergeCell ref="I30:I31"/>
    <mergeCell ref="B52:C52"/>
    <mergeCell ref="B30:C31"/>
    <mergeCell ref="A1:J1"/>
    <mergeCell ref="A2:J2"/>
    <mergeCell ref="A3:J3"/>
    <mergeCell ref="A4:J4"/>
    <mergeCell ref="I7:I8"/>
    <mergeCell ref="H7:H8"/>
    <mergeCell ref="G7:G8"/>
    <mergeCell ref="F7:F8"/>
    <mergeCell ref="J7:J8"/>
    <mergeCell ref="A73:A74"/>
    <mergeCell ref="A50:J50"/>
    <mergeCell ref="A52:A53"/>
    <mergeCell ref="I52:I53"/>
    <mergeCell ref="J52:J53"/>
    <mergeCell ref="A24:J24"/>
    <mergeCell ref="A25:J25"/>
    <mergeCell ref="A26:J26"/>
    <mergeCell ref="A27:J27"/>
    <mergeCell ref="A71:J71"/>
    <mergeCell ref="B7:C8"/>
    <mergeCell ref="D7:E8"/>
    <mergeCell ref="A72:J72"/>
    <mergeCell ref="F73:F74"/>
    <mergeCell ref="G73:G74"/>
    <mergeCell ref="I73:I74"/>
    <mergeCell ref="B53:C53"/>
    <mergeCell ref="B73:C74"/>
    <mergeCell ref="D73:E74"/>
    <mergeCell ref="H73:H74"/>
  </mergeCells>
  <printOptions/>
  <pageMargins left="0.984251968503937" right="0.3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Windows User</cp:lastModifiedBy>
  <cp:lastPrinted>2019-08-30T03:11:03Z</cp:lastPrinted>
  <dcterms:created xsi:type="dcterms:W3CDTF">2001-05-11T06:19:57Z</dcterms:created>
  <dcterms:modified xsi:type="dcterms:W3CDTF">2019-08-30T03:15:45Z</dcterms:modified>
  <cp:category/>
  <cp:version/>
  <cp:contentType/>
  <cp:contentStatus/>
</cp:coreProperties>
</file>