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 1\งบประมาณ 63\"/>
    </mc:Choice>
  </mc:AlternateContent>
  <bookViews>
    <workbookView xWindow="0" yWindow="0" windowWidth="28800" windowHeight="11910" activeTab="4"/>
  </bookViews>
  <sheets>
    <sheet name="รายรับ" sheetId="2" r:id="rId1"/>
    <sheet name="รายจ่าย" sheetId="3" r:id="rId2"/>
    <sheet name="บัญชี" sheetId="4" r:id="rId3"/>
    <sheet name="วัตถุประสงค์" sheetId="5" r:id="rId4"/>
    <sheet name="ตาราง" sheetId="6" r:id="rId5"/>
  </sheets>
  <calcPr calcId="152511"/>
</workbook>
</file>

<file path=xl/calcChain.xml><?xml version="1.0" encoding="utf-8"?>
<calcChain xmlns="http://schemas.openxmlformats.org/spreadsheetml/2006/main">
  <c r="F298" i="4" l="1"/>
  <c r="F276" i="4"/>
  <c r="F274" i="4"/>
  <c r="F272" i="4"/>
  <c r="F271" i="4"/>
  <c r="F262" i="4"/>
  <c r="F261" i="4"/>
  <c r="F260" i="4"/>
  <c r="F255" i="4"/>
  <c r="F254" i="4"/>
  <c r="F251" i="4"/>
  <c r="F250" i="4"/>
  <c r="F248" i="4"/>
  <c r="F245" i="4"/>
  <c r="F244" i="4"/>
  <c r="F241" i="4"/>
  <c r="F239" i="4"/>
  <c r="F237" i="4"/>
  <c r="F235" i="4"/>
  <c r="F225" i="4"/>
  <c r="F200" i="4"/>
  <c r="F199" i="4"/>
  <c r="F198" i="4"/>
  <c r="F196" i="4"/>
  <c r="F195" i="4"/>
  <c r="F174" i="4"/>
  <c r="F166" i="4"/>
  <c r="F131" i="4"/>
  <c r="F111" i="4"/>
  <c r="F101" i="4"/>
  <c r="F98" i="4"/>
  <c r="F94" i="4"/>
  <c r="F90" i="4"/>
  <c r="F49" i="4"/>
  <c r="F51" i="4"/>
  <c r="F56" i="4"/>
  <c r="F57" i="4"/>
  <c r="F58" i="4"/>
  <c r="E128" i="3" l="1"/>
  <c r="G168" i="4"/>
  <c r="F168" i="4" s="1"/>
  <c r="C175" i="4"/>
  <c r="C172" i="4"/>
  <c r="F171" i="4"/>
  <c r="F105" i="4"/>
  <c r="C48" i="4"/>
  <c r="H82" i="6" l="1"/>
  <c r="H79" i="6"/>
  <c r="G79" i="6"/>
  <c r="E79" i="6"/>
  <c r="C79" i="6"/>
  <c r="I76" i="6"/>
  <c r="I75" i="6"/>
  <c r="I79" i="6" s="1"/>
  <c r="F65" i="6"/>
  <c r="E65" i="6"/>
  <c r="D65" i="6"/>
  <c r="C65" i="6"/>
  <c r="B65" i="6"/>
  <c r="I54" i="6"/>
  <c r="I65" i="6" s="1"/>
  <c r="G43" i="6"/>
  <c r="F43" i="6"/>
  <c r="I33" i="6"/>
  <c r="I43" i="6" s="1"/>
  <c r="H20" i="6"/>
  <c r="G20" i="6"/>
  <c r="E20" i="6"/>
  <c r="B20" i="6"/>
  <c r="I10" i="6"/>
  <c r="I20" i="6" s="1"/>
  <c r="G298" i="4"/>
  <c r="D298" i="4"/>
  <c r="C298" i="4"/>
  <c r="G271" i="4"/>
  <c r="D271" i="4"/>
  <c r="C271" i="4"/>
  <c r="G255" i="4"/>
  <c r="D255" i="4"/>
  <c r="C255" i="4"/>
  <c r="G251" i="4"/>
  <c r="D251" i="4"/>
  <c r="C251" i="4"/>
  <c r="G248" i="4"/>
  <c r="D248" i="4"/>
  <c r="C248" i="4"/>
  <c r="G241" i="4"/>
  <c r="D241" i="4"/>
  <c r="C241" i="4"/>
  <c r="G196" i="4"/>
  <c r="D196" i="4"/>
  <c r="D195" i="4" s="1"/>
  <c r="D225" i="4" s="1"/>
  <c r="C196" i="4"/>
  <c r="C195" i="4" s="1"/>
  <c r="C225" i="4" s="1"/>
  <c r="D172" i="4"/>
  <c r="F172" i="4" s="1"/>
  <c r="C168" i="4"/>
  <c r="D161" i="4"/>
  <c r="F161" i="4" s="1"/>
  <c r="C161" i="4"/>
  <c r="G146" i="4"/>
  <c r="G145" i="4" s="1"/>
  <c r="D146" i="4"/>
  <c r="D145" i="4" s="1"/>
  <c r="C146" i="4"/>
  <c r="C145" i="4" s="1"/>
  <c r="G138" i="4"/>
  <c r="D138" i="4"/>
  <c r="C138" i="4"/>
  <c r="G133" i="4"/>
  <c r="D133" i="4"/>
  <c r="C133" i="4"/>
  <c r="G129" i="4"/>
  <c r="D129" i="4"/>
  <c r="F129" i="4" s="1"/>
  <c r="C129" i="4"/>
  <c r="G127" i="4"/>
  <c r="D127" i="4"/>
  <c r="G123" i="4"/>
  <c r="D123" i="4"/>
  <c r="C123" i="4"/>
  <c r="G109" i="4"/>
  <c r="D109" i="4"/>
  <c r="F109" i="4" s="1"/>
  <c r="C109" i="4"/>
  <c r="G93" i="4"/>
  <c r="D93" i="4"/>
  <c r="C93" i="4"/>
  <c r="G89" i="4"/>
  <c r="G88" i="4" s="1"/>
  <c r="D89" i="4"/>
  <c r="C89" i="4"/>
  <c r="C88" i="4" s="1"/>
  <c r="G54" i="4"/>
  <c r="D54" i="4"/>
  <c r="F54" i="4" s="1"/>
  <c r="C54" i="4"/>
  <c r="F50" i="4"/>
  <c r="G48" i="4"/>
  <c r="D48" i="4"/>
  <c r="F48" i="4" s="1"/>
  <c r="G5" i="4"/>
  <c r="D5" i="4"/>
  <c r="E140" i="3"/>
  <c r="E139" i="3" s="1"/>
  <c r="E138" i="3" s="1"/>
  <c r="E124" i="3"/>
  <c r="E123" i="3" s="1"/>
  <c r="E108" i="3"/>
  <c r="E97" i="3"/>
  <c r="E89" i="3"/>
  <c r="E78" i="3"/>
  <c r="E71" i="3"/>
  <c r="E55" i="3"/>
  <c r="E27" i="3"/>
  <c r="E20" i="3"/>
  <c r="E19" i="3" s="1"/>
  <c r="E8" i="3"/>
  <c r="E19" i="2"/>
  <c r="E9" i="2"/>
  <c r="D88" i="4" l="1"/>
  <c r="F88" i="4" s="1"/>
  <c r="F89" i="4"/>
  <c r="F93" i="4"/>
  <c r="D78" i="4"/>
  <c r="D108" i="4"/>
  <c r="D260" i="4"/>
  <c r="C78" i="4"/>
  <c r="C261" i="4" s="1"/>
  <c r="C108" i="4"/>
  <c r="G195" i="4"/>
  <c r="G225" i="4" s="1"/>
  <c r="G260" i="4"/>
  <c r="C160" i="4"/>
  <c r="C159" i="4" s="1"/>
  <c r="C185" i="4" s="1"/>
  <c r="C260" i="4"/>
  <c r="G78" i="4"/>
  <c r="G261" i="4" s="1"/>
  <c r="G108" i="4"/>
  <c r="D160" i="4"/>
  <c r="E127" i="3"/>
  <c r="E54" i="3"/>
  <c r="E26" i="3" s="1"/>
  <c r="D261" i="4"/>
  <c r="D159" i="4" l="1"/>
  <c r="D92" i="4"/>
  <c r="F108" i="4"/>
  <c r="F78" i="4"/>
  <c r="G92" i="4"/>
  <c r="C92" i="4"/>
  <c r="C149" i="4" s="1"/>
  <c r="C262" i="4"/>
  <c r="G262" i="4"/>
  <c r="D262" i="4"/>
  <c r="D149" i="4" l="1"/>
  <c r="F149" i="4" s="1"/>
  <c r="F92" i="4"/>
  <c r="D185" i="4"/>
  <c r="G149" i="4"/>
  <c r="G160" i="4"/>
  <c r="F160" i="4" s="1"/>
  <c r="G159" i="4" l="1"/>
  <c r="F159" i="4" s="1"/>
  <c r="G185" i="4" l="1"/>
  <c r="F185" i="4" s="1"/>
</calcChain>
</file>

<file path=xl/sharedStrings.xml><?xml version="1.0" encoding="utf-8"?>
<sst xmlns="http://schemas.openxmlformats.org/spreadsheetml/2006/main" count="748" uniqueCount="330">
  <si>
    <t>รายงานรายละเอียดประมาณการรายรับงบประมาณรายจ่ายเฉพาะการ</t>
  </si>
  <si>
    <t xml:space="preserve"> กิจการ สถานธนานุบาล 2</t>
  </si>
  <si>
    <t xml:space="preserve"> เทศบาลนครนครสวรรค์ </t>
  </si>
  <si>
    <t xml:space="preserve"> อำเภอเมือง จังหวัดนครสวรรค์ </t>
  </si>
  <si>
    <t>ก. หมวดรายได้</t>
  </si>
  <si>
    <t>รวม</t>
  </si>
  <si>
    <t>บาท</t>
  </si>
  <si>
    <t>1.1 ดอกเบี้ยรับจำนำ</t>
  </si>
  <si>
    <t>จำนวน</t>
  </si>
  <si>
    <t>1.2 ดอกเบี้ยเงินฝากธนาคาร</t>
  </si>
  <si>
    <t>1.3 กำไรจำหน่ายทรัพย์หลุด</t>
  </si>
  <si>
    <t>โดยคำนวณจากการจำหน่ายทรัพย์หลุดในปีที่ผ่านมาเป็นเกณฑ์</t>
  </si>
  <si>
    <t>1.4 รายได้เบ็ดเตล็ด</t>
  </si>
  <si>
    <t>เป็นรายได้เบ็ดเตล็ดต่าง ๆ ที่ไม่เข้าลักษณะรายรับหมวดใด ๆ</t>
  </si>
  <si>
    <t>ข. หมวดเงินได้อื่น</t>
  </si>
  <si>
    <t>รายงานรายละเอียดประมาณการรายจ่ายงบประมาณรายจ่ายเฉพาะการ</t>
  </si>
  <si>
    <t xml:space="preserve">   งบกลาง</t>
  </si>
  <si>
    <t xml:space="preserve">    - ค่าชำระดอกเบี้ยเงินกู้ ก.ส.ท.</t>
  </si>
  <si>
    <t xml:space="preserve">    - ค่าชำระดอกเบี้ยเงินกู้ ก.บ.ท.</t>
  </si>
  <si>
    <t xml:space="preserve">   - ค่าธรรมเนียมดอกเบี้ยธนาคาร</t>
  </si>
  <si>
    <t>รายจ่ายตามข้อผูกพัน</t>
  </si>
  <si>
    <t>งบบุคลากร</t>
  </si>
  <si>
    <t>ค่าจ้างประจำ</t>
  </si>
  <si>
    <t xml:space="preserve"> - ค่าจ้างประจำ</t>
  </si>
  <si>
    <t>งบดำเนินงาน</t>
  </si>
  <si>
    <t>ค่าตอบแทน</t>
  </si>
  <si>
    <t xml:space="preserve"> - ค่าเช่าบ้าน</t>
  </si>
  <si>
    <t xml:space="preserve"> - ค่าอาหาร</t>
  </si>
  <si>
    <t xml:space="preserve"> - เงินสมทบเงินสะสม</t>
  </si>
  <si>
    <t xml:space="preserve">- เงินค่าตอบแทนพิเศษของพนักงานสถานธนานุบาลผู้ได้รับค่าจ้างถึงขั้นสูงหรือใกล้ถึงขั้นสูงของตำแหน่ง </t>
  </si>
  <si>
    <t xml:space="preserve">  (อัตราร้อยละ 2 หรือ ร้อยละ 4)</t>
  </si>
  <si>
    <t xml:space="preserve"> - เงินเพิ่มการครองชีพชั่วคราวของพนักงานสถานธนานุบาล</t>
  </si>
  <si>
    <t xml:space="preserve"> - ค่าเบี้ยเลี้ยงจำหน่ายทรัพย์หลุด</t>
  </si>
  <si>
    <t xml:space="preserve"> - ค่าพาหนะเหมาจ่ายนายกเทศมนตรี</t>
  </si>
  <si>
    <t xml:space="preserve"> - ค่ารางวัลเจ้าหน้าที่ </t>
  </si>
  <si>
    <t xml:space="preserve"> - เงินช่วยเหลือการศึกษาบุตร</t>
  </si>
  <si>
    <t xml:space="preserve"> - เงินช่วยเหลือค่ารักษาพยาบาล</t>
  </si>
  <si>
    <t xml:space="preserve"> - ค่าสมนาคุณ</t>
  </si>
  <si>
    <t>ค่าใช้สอย</t>
  </si>
  <si>
    <t>รายจ่ายเพื่อให้ได้มาซึ่งบริการ</t>
  </si>
  <si>
    <t xml:space="preserve"> - ค่าธรรมเนียมใบอนุญาตตั้งโรงรับจำนำ</t>
  </si>
  <si>
    <t xml:space="preserve"> - ค่าภาษีโรงเรือนและที่ดิน</t>
  </si>
  <si>
    <t xml:space="preserve"> - ค่าเบี้ยประกันอัคคีภัย</t>
  </si>
  <si>
    <t xml:space="preserve"> - ค่าจ้างเหมาบริการ</t>
  </si>
  <si>
    <t>ค่าบำรุงรักษาและซ่อมแซม</t>
  </si>
  <si>
    <t xml:space="preserve"> - ค่าบำรุงรักษาหรือซ่อมแซมที่ดินและสิ่งก่อสร้าง</t>
  </si>
  <si>
    <t xml:space="preserve"> - ค่าบำรุงรักษาหรือซ่อมแซมครุภัณฑ์</t>
  </si>
  <si>
    <t xml:space="preserve"> - ค่าบำรุงรักษาหรือซ่อมแซมทรัพย์สินอื่น</t>
  </si>
  <si>
    <t>รายจ่ายเกี่ยวกับการรับรองและพิธีการ</t>
  </si>
  <si>
    <t xml:space="preserve"> - ค่ารับรอง</t>
  </si>
  <si>
    <t>รายจ่ายที่เกี่ยวเนื่องกับการปฏิบัติงานสถานธนานุบาลที่ไม่เข้าลักษณะรายจ่ายหมวดอื่น ๆ</t>
  </si>
  <si>
    <t xml:space="preserve"> - ค่าใช้จ่ายในการเดินทางไปปฏิบัติงาน</t>
  </si>
  <si>
    <t xml:space="preserve"> - โครงการจัดกิจกรรมวันที่ระลึกการก่อตั้งกิจการสถานธนานุบาล</t>
  </si>
  <si>
    <t xml:space="preserve"> - เป็นไปตามประกาศคณะกรรมการควบคุมและดำเนินงานสถานธนานุบาลของหน่วยบริหาราชการสวนท้องถิ่น (คณะกรรมการ ก.ส.ท.) ลงวันที่ ๒๕ กุมภาพันธ์ ๒๕๔๘ </t>
  </si>
  <si>
    <t xml:space="preserve"> - เป็นไปตามระเบียบสำนักงานคณะกรรมการจัดการสถานธนานุบาลขององค์กรปกครองส่วนท้องถิ่น ว่าด้วยค่าใช้จ่ายในการฝึกอบรม และการจัดงาน พ.ศ.๒๕๕๙</t>
  </si>
  <si>
    <t>ค่าวัสดุ</t>
  </si>
  <si>
    <t xml:space="preserve"> - ค่าวัสดุสำนักงาน</t>
  </si>
  <si>
    <t xml:space="preserve"> - ค่าวัสดุไฟฟ้าและวิทยุ</t>
  </si>
  <si>
    <t xml:space="preserve"> - ค่าวัสดุงานบ้านงานครัว</t>
  </si>
  <si>
    <t>ค่าสาธารณูปโภค</t>
  </si>
  <si>
    <t xml:space="preserve"> - ค่าบริการไปรษณีย์                                                                                                                                     ค่าโทรเลข ค่าธนานัติ</t>
  </si>
  <si>
    <t xml:space="preserve"> - ค่าน้ำประปา</t>
  </si>
  <si>
    <t xml:space="preserve"> - ค่าไฟฟ้า</t>
  </si>
  <si>
    <t>สำหรับจ่ายเป็นค่าไฟฟ้าของสถานธนานุบาลที่จ่ายในงวดปีงบประมาณ พ.ศ.2561</t>
  </si>
  <si>
    <t xml:space="preserve"> - ค่าบริการโทรศัพท์</t>
  </si>
  <si>
    <t xml:space="preserve"> - ค่าบริการทางด้านโทรคมนาคม</t>
  </si>
  <si>
    <t xml:space="preserve"> - ค่าสื่อสารอื่น</t>
  </si>
  <si>
    <t>งบรายจ่ายอื่น</t>
  </si>
  <si>
    <t>รายจ่ายอื่น</t>
  </si>
  <si>
    <t xml:space="preserve"> - ค่าใช้จ่ายฝ่ายอำนวยการ</t>
  </si>
  <si>
    <t>งบลงทุน</t>
  </si>
  <si>
    <t>ค่าครุภัณฑ์</t>
  </si>
  <si>
    <t xml:space="preserve"> - เป็นไปตามหนังสือกระทรวงมหาดไทยที่ มท ๐๘๐๘.๒/ว ๑๑๓๔ ลงวันที่ ๙ มิถุนายน ๒๕๕๘ </t>
  </si>
  <si>
    <t>ครุภัณฑ์ไฟฟ้าและวิทยุ</t>
  </si>
  <si>
    <t>รายจ่ายจากกำไรสุทธิ</t>
  </si>
  <si>
    <t>ตั้งจ่ายจากเงินกำไรสุทธิ ปรากฎในแผนงานการพาณิชย์ งานกิจการสถานธนานุบาล 2 แยกเป็น</t>
  </si>
  <si>
    <t xml:space="preserve"> - บำเหน็จรางวัล 20 %</t>
  </si>
  <si>
    <t xml:space="preserve"> - ทำนุบำรุงท้องถิ่น 30 % </t>
  </si>
  <si>
    <t xml:space="preserve"> - ทุนดำเนินการของสถานธนานุบาล 50 %</t>
  </si>
  <si>
    <t>บัญชี</t>
  </si>
  <si>
    <t xml:space="preserve">       ปีงบประมาณ 2562</t>
  </si>
  <si>
    <t>งบประมาณรายจ่ายเฉพาะการสถานธนานุบาล 2</t>
  </si>
  <si>
    <t xml:space="preserve">     1. แผนงานงบกลาง</t>
  </si>
  <si>
    <t xml:space="preserve">     2. แผนงานการพาณิชย์</t>
  </si>
  <si>
    <t>เทศบาลนครนครสวรรค์</t>
  </si>
  <si>
    <t>รับจริง</t>
  </si>
  <si>
    <t>งบประมาณ</t>
  </si>
  <si>
    <t>รหัส</t>
  </si>
  <si>
    <t>รายการ</t>
  </si>
  <si>
    <t xml:space="preserve"> +</t>
  </si>
  <si>
    <t>เพิ่ม</t>
  </si>
  <si>
    <t xml:space="preserve"> -</t>
  </si>
  <si>
    <t>ลด</t>
  </si>
  <si>
    <t xml:space="preserve">   ดอกเบี้ยรับจำนำ</t>
  </si>
  <si>
    <t xml:space="preserve">   ดอกเบี้ยเงินฝากธนาคาร</t>
  </si>
  <si>
    <t xml:space="preserve">   กำไรจำหน่ายทรัพย์หลุด</t>
  </si>
  <si>
    <t xml:space="preserve">   รายได้เบ็ดเตล็ด</t>
  </si>
  <si>
    <t xml:space="preserve"> </t>
  </si>
  <si>
    <t>รวมรายรับทั้งสิ้น</t>
  </si>
  <si>
    <t xml:space="preserve">          แผนงานการพาณิชย์</t>
  </si>
  <si>
    <t xml:space="preserve">   งบประมาณรายจ่ายประจำ</t>
  </si>
  <si>
    <t xml:space="preserve">                 งานกิจการสถานธนานุบาล 2 เทศบาลนครนครสวรรค์ </t>
  </si>
  <si>
    <t>จ่ายจริง</t>
  </si>
  <si>
    <t xml:space="preserve"> งบบุคลากร</t>
  </si>
  <si>
    <t xml:space="preserve"> ค่าจ้างประจำ</t>
  </si>
  <si>
    <t xml:space="preserve"> - ค่าจ้างลูกจ้างประจำ</t>
  </si>
  <si>
    <t xml:space="preserve"> งบดำเนินงาน</t>
  </si>
  <si>
    <t xml:space="preserve"> ค่าตอบแทน</t>
  </si>
  <si>
    <t xml:space="preserve"> - ค่าพาหนะเหมาจ่าย</t>
  </si>
  <si>
    <t xml:space="preserve"> - ค่ารางวัลเจ้าหน้าที่</t>
  </si>
  <si>
    <t xml:space="preserve"> - เงินเพิ่มการครองชีพชั่วคราว</t>
  </si>
  <si>
    <t>ของพนักงานสถานธนานุบาล</t>
  </si>
  <si>
    <t xml:space="preserve"> - เงินตอบแทนพนักงาน</t>
  </si>
  <si>
    <t>สถานธนานุบาลที่ได้รับค่าจ้าง</t>
  </si>
  <si>
    <t>ถึงขั้นสูงของตำแหน่ง</t>
  </si>
  <si>
    <t xml:space="preserve"> ค่าใช้สอย</t>
  </si>
  <si>
    <t xml:space="preserve"> รายจ่ายเพื่อให้ได้มาซึ่งบริการ</t>
  </si>
  <si>
    <t xml:space="preserve"> - ค่าเบี้ยประกัน</t>
  </si>
  <si>
    <t xml:space="preserve"> รายจ่ายที่เกี่ยวเนื่องกับการปฏิบัติงาน</t>
  </si>
  <si>
    <t xml:space="preserve"> สถานธนานุบาลที่ไม่เข้าลักษณะรายจ่ายหมวดอื่น ๆ</t>
  </si>
  <si>
    <t xml:space="preserve"> ค่าวัสดุ</t>
  </si>
  <si>
    <t xml:space="preserve"> - ค่าวัสดุคอมพิวเตอร์</t>
  </si>
  <si>
    <t xml:space="preserve"> - ค่าบริการไปรษณีย์</t>
  </si>
  <si>
    <t xml:space="preserve"> - ค่าบริการโทรคมนาคม</t>
  </si>
  <si>
    <t xml:space="preserve"> งบรายจ่ายอื่น</t>
  </si>
  <si>
    <t xml:space="preserve"> รายจ่ายอื่น</t>
  </si>
  <si>
    <t>รวมรายจ่ายประจำ</t>
  </si>
  <si>
    <t xml:space="preserve">      แผนงานการพาณิชย์</t>
  </si>
  <si>
    <t>งบประมาณรายจ่ายเพื่อการลงทุน</t>
  </si>
  <si>
    <t xml:space="preserve">             งานกิจการสถานธนานุบาล 2 เทศบาลนครนครสวรรค์ </t>
  </si>
  <si>
    <t xml:space="preserve"> งบลงทุน</t>
  </si>
  <si>
    <t xml:space="preserve"> ค่าครุภัณฑ์</t>
  </si>
  <si>
    <t xml:space="preserve"> ครุภัณฑ์คอมพิวเตอร์</t>
  </si>
  <si>
    <t xml:space="preserve"> - เครื่องพิมพ์แคร่สั้น</t>
  </si>
  <si>
    <t xml:space="preserve"> - เครื่องพิมพ์เลเซอร์</t>
  </si>
  <si>
    <t xml:space="preserve"> - เครื่องสแกนลายนิ้วมือ</t>
  </si>
  <si>
    <t>ครุภัณฑ์สำนักงาน</t>
  </si>
  <si>
    <t xml:space="preserve"> - ตู้เก็บเอกสาร 15 ลิ้นชัก </t>
  </si>
  <si>
    <t xml:space="preserve"> - เครื่องโทรสาร</t>
  </si>
  <si>
    <t xml:space="preserve"> - กล้องโทรทัศน์วงจรปิด</t>
  </si>
  <si>
    <t xml:space="preserve"> - เครื่องสัญญาณเตือนภัย</t>
  </si>
  <si>
    <t>ครุภัณฑ์งานบ้านงานครัว</t>
  </si>
  <si>
    <t xml:space="preserve"> - ผ้าม่านปรับแสงใบอลูมิเนียม</t>
  </si>
  <si>
    <t>รวมงบประมาณรายจ่ายเพื่อการลงทุน</t>
  </si>
  <si>
    <t>เงินจ่ายจากกำไรสุทธิ</t>
  </si>
  <si>
    <t>รวมรายจ่ายจากกำไรสุทธิ</t>
  </si>
  <si>
    <t xml:space="preserve">     ค่าชำระดอกเบี้ยเงินกู้ ก.ส.ท.</t>
  </si>
  <si>
    <t xml:space="preserve">     ค่าชำระดอกเบี้ยเงินกู้ ก.บ.ท.</t>
  </si>
  <si>
    <t xml:space="preserve">     ค่าธรรมเนียมดอกเบี้ยธนาคาร</t>
  </si>
  <si>
    <t xml:space="preserve">     ค่าดอกเบี้ยเงินกู้เพื่อชดเชยให้เทศบาล</t>
  </si>
  <si>
    <t xml:space="preserve">     รายจ่ายตามข้อผูกพัน</t>
  </si>
  <si>
    <t>รวมรายจ่ายงบกลาง</t>
  </si>
  <si>
    <t xml:space="preserve">     เงินเดือนและค่าจ้างประจำ</t>
  </si>
  <si>
    <t xml:space="preserve">     ค่าตอบแทน ใช้สอยและวัสดุ</t>
  </si>
  <si>
    <t xml:space="preserve">     ค่าสาธารณูปโภค</t>
  </si>
  <si>
    <t xml:space="preserve">     รายจ่ายอื่น</t>
  </si>
  <si>
    <t>รวมรายจ่ายเพื่อการลงทุน</t>
  </si>
  <si>
    <t xml:space="preserve">     หมวดรายจ่ายอื่น</t>
  </si>
  <si>
    <t>รวมรายจ่ายทั้งสิ้น</t>
  </si>
  <si>
    <t>ประมาณการรายรับ</t>
  </si>
  <si>
    <t>รายได้สูงกว่ารายจ่าย</t>
  </si>
  <si>
    <t xml:space="preserve">      แผนงานงบกลาง</t>
  </si>
  <si>
    <t xml:space="preserve">             งานงบกลาง</t>
  </si>
  <si>
    <t>รายจ่ายงบกลาง</t>
  </si>
  <si>
    <t xml:space="preserve"> 1. ค่าชำระดอกเบี้ยเงินกู้ ก.ส.ท.</t>
  </si>
  <si>
    <t xml:space="preserve"> 2. ค่าชำระดอกเบี้ยเงินกู้ ก.บ.ท.</t>
  </si>
  <si>
    <t xml:space="preserve"> 3. ค่าธรรมเนียมดอกเบี้ยธนาคาร</t>
  </si>
  <si>
    <t xml:space="preserve"> 4. ค่าดอกเบี้ยเงินกู้เพื่อชดเชยให้เทศบาล</t>
  </si>
  <si>
    <t xml:space="preserve"> 5. รายจ่ายตามข้อผูกพัน</t>
  </si>
  <si>
    <t>วัตถุประสงค์</t>
  </si>
  <si>
    <t>รายจ่ายตามแผนงาน</t>
  </si>
  <si>
    <t>แผนงานการพาณิชย์</t>
  </si>
  <si>
    <t>1. เพื่อช่วยเหลือประชาชนที่ยากจนขัดสนเงินทอง เพื่อบรรเทาความเดือดร้อนและแก้ไขเหตุการณ์ เฉพาะหน้า</t>
  </si>
  <si>
    <t xml:space="preserve">  ไม่ต้องไปกู้ยืมเงินจากแหล่งเงินกู้อื่นที่ต้องเสียดอกเบี้ยสูงกว่า</t>
  </si>
  <si>
    <t>2. เพื่อประโยชน์ในการควบคุมตรวจสอบทรัพย์สิน ที่ได้มาโดยการกระทำความผิดและสามารถ ติดตาม</t>
  </si>
  <si>
    <t xml:space="preserve">   ผู้กระทำผิดได้</t>
  </si>
  <si>
    <t>3. เพื่อประโยชน์ในการควบคุมการรับซื้อของโจร</t>
  </si>
  <si>
    <t>4. เพื่อเพิ่มประสิทธิภาพในการบริหารงานบุคคลและการบริหารกิจการสถานธนานุบาลให้มีประสิทธิผล</t>
  </si>
  <si>
    <t xml:space="preserve">    เพิ่มขึ้น</t>
  </si>
  <si>
    <t>งานที่ทำ</t>
  </si>
  <si>
    <t>1. ให้บริการประชาชนโดยการรับจำนำสิ่งของทรัพย์สิน</t>
  </si>
  <si>
    <t>2. ให้บริการจำหน่ายทรัพย์หลุด</t>
  </si>
  <si>
    <t>3. กำกับดูแลการรับเงิน เบิกจ่ายเงิน เก็บรักษาเงิน รักษาทรัพย์รับจำนำ</t>
  </si>
  <si>
    <t>4. จัดทำบัญชี</t>
  </si>
  <si>
    <t>หน่วยงานที่รับผิดชอบ</t>
  </si>
  <si>
    <t xml:space="preserve">1. สถานธนานุบาล 2 เทศบาลนครนครสวรรค์ </t>
  </si>
  <si>
    <t>แผนงานงบกลาง</t>
  </si>
  <si>
    <t xml:space="preserve">1. เพิ่มประสิทธิผลการบริหาร การชำระหนี้เงินกู้ </t>
  </si>
  <si>
    <t>2. เพิ่มประสิทธิภาพการชำระหนี้เงินยืม และค่าธรรมเนียมดอกเบี้ยธนาคาร</t>
  </si>
  <si>
    <t>1. กำกับดูแลการชำระหนี้เงินกู้ ดอกเบี้ย ให้เป็นไปตามสัญญาที่กำหนดไว้</t>
  </si>
  <si>
    <t>2. บริหารการใช้เงินสำรองจ่าย</t>
  </si>
  <si>
    <t>3. พิจารณาช่วยเหลืองบทั่วไป</t>
  </si>
  <si>
    <t>1. สถานธนานุบาล 2 เทศบาลนครนครสวรรค์</t>
  </si>
  <si>
    <t xml:space="preserve">                       </t>
  </si>
  <si>
    <t>รายจ่ายจำแนกตามแผนงาน</t>
  </si>
  <si>
    <t>จ่ายจากรายได้</t>
  </si>
  <si>
    <t>แผนงาน/งาน/โครงการ</t>
  </si>
  <si>
    <t>งบเงินอุดหนุน</t>
  </si>
  <si>
    <t>หมายเหตุ</t>
  </si>
  <si>
    <t>งานสถานธนานุบาล 2</t>
  </si>
  <si>
    <t>-</t>
  </si>
  <si>
    <t>รวมทั้งสิ้น</t>
  </si>
  <si>
    <t>จ่ายจากกำไรสุทธิ</t>
  </si>
  <si>
    <t xml:space="preserve"> ค่าชำระดอกเบี้ย</t>
  </si>
  <si>
    <t>ค่าธรรมเนียม</t>
  </si>
  <si>
    <t>ดอกเบี้ยเงินกู้</t>
  </si>
  <si>
    <t>รายจ่ายตาม</t>
  </si>
  <si>
    <t xml:space="preserve">                         เงินที่งบเฉพาะการช่วย</t>
  </si>
  <si>
    <t xml:space="preserve"> เงินกู้ ก.ส.ท.</t>
  </si>
  <si>
    <t xml:space="preserve"> เงินกู้ ก.บ.ท.</t>
  </si>
  <si>
    <t>ดอกเบี้ยธนาคาร</t>
  </si>
  <si>
    <t>ชดเชยให้เทศบาล</t>
  </si>
  <si>
    <t>ข้อผูกพัน</t>
  </si>
  <si>
    <t xml:space="preserve">                       เหลืองบทั่วไป</t>
  </si>
  <si>
    <t xml:space="preserve">                      -</t>
  </si>
  <si>
    <t>งานกิจการสถานธนานุบาล 2</t>
  </si>
  <si>
    <t xml:space="preserve">       งานงบกลาง</t>
  </si>
  <si>
    <t xml:space="preserve">          ค่าชำระดอกเบี้ยเงินกู้ ก.ส.ท.</t>
  </si>
  <si>
    <t xml:space="preserve">          ค่าชำระดอกเบี้ยเงินกู้ ก.บ.ท.</t>
  </si>
  <si>
    <t xml:space="preserve">          รายจ่ายตามข้อผูกพัน</t>
  </si>
  <si>
    <r>
      <t xml:space="preserve"> - บำเหน็จรางวัล </t>
    </r>
    <r>
      <rPr>
        <b/>
        <sz val="16"/>
        <color indexed="8"/>
        <rFont val="TH SarabunPSK"/>
        <family val="2"/>
      </rPr>
      <t>20 %</t>
    </r>
    <r>
      <rPr>
        <sz val="16"/>
        <color indexed="8"/>
        <rFont val="TH SarabunPSK"/>
        <family val="2"/>
      </rPr>
      <t xml:space="preserve"> </t>
    </r>
  </si>
  <si>
    <r>
      <t xml:space="preserve"> - ทำนุบำรุงท้องถิ่น </t>
    </r>
    <r>
      <rPr>
        <b/>
        <sz val="16"/>
        <color indexed="8"/>
        <rFont val="TH SarabunPSK"/>
        <family val="2"/>
      </rPr>
      <t>30 %</t>
    </r>
    <r>
      <rPr>
        <sz val="16"/>
        <color indexed="8"/>
        <rFont val="TH SarabunPSK"/>
        <family val="2"/>
      </rPr>
      <t xml:space="preserve"> </t>
    </r>
  </si>
  <si>
    <r>
      <t xml:space="preserve"> - ทุนดำเนินการ </t>
    </r>
    <r>
      <rPr>
        <b/>
        <sz val="16"/>
        <color indexed="8"/>
        <rFont val="TH SarabunPSK"/>
        <family val="2"/>
      </rPr>
      <t>50 %</t>
    </r>
  </si>
  <si>
    <r>
      <t xml:space="preserve">ก. </t>
    </r>
    <r>
      <rPr>
        <b/>
        <u/>
        <sz val="16"/>
        <color indexed="8"/>
        <rFont val="TH SarabunPSK"/>
        <family val="2"/>
      </rPr>
      <t>รายได้</t>
    </r>
  </si>
  <si>
    <r>
      <t xml:space="preserve">ข. </t>
    </r>
    <r>
      <rPr>
        <b/>
        <u/>
        <sz val="16"/>
        <color indexed="8"/>
        <rFont val="TH SarabunPSK"/>
        <family val="2"/>
      </rPr>
      <t>เงินได้อื่น</t>
    </r>
  </si>
  <si>
    <r>
      <t xml:space="preserve"> 1. </t>
    </r>
    <r>
      <rPr>
        <b/>
        <u/>
        <sz val="16"/>
        <color indexed="8"/>
        <rFont val="TH SarabunPSK"/>
        <family val="2"/>
      </rPr>
      <t>รายจ่ายงบกลาง</t>
    </r>
  </si>
  <si>
    <r>
      <t xml:space="preserve"> 2. </t>
    </r>
    <r>
      <rPr>
        <b/>
        <u/>
        <sz val="16"/>
        <color indexed="8"/>
        <rFont val="TH SarabunPSK"/>
        <family val="2"/>
      </rPr>
      <t>รายจ่ายของหน่วยงาน</t>
    </r>
  </si>
  <si>
    <r>
      <t xml:space="preserve">     </t>
    </r>
    <r>
      <rPr>
        <b/>
        <u/>
        <sz val="16"/>
        <color indexed="8"/>
        <rFont val="TH SarabunPSK"/>
        <family val="2"/>
      </rPr>
      <t>รายจ่ายประจำ</t>
    </r>
  </si>
  <si>
    <r>
      <t xml:space="preserve"> 3. </t>
    </r>
    <r>
      <rPr>
        <b/>
        <u/>
        <sz val="16"/>
        <color indexed="8"/>
        <rFont val="TH SarabunPSK"/>
        <family val="2"/>
      </rPr>
      <t>รายจ่ายเพื่อการลงทุน</t>
    </r>
  </si>
  <si>
    <r>
      <t xml:space="preserve"> 4. </t>
    </r>
    <r>
      <rPr>
        <b/>
        <u/>
        <sz val="16"/>
        <color indexed="8"/>
        <rFont val="TH SarabunPSK"/>
        <family val="2"/>
      </rPr>
      <t>รายจ่ายจากกำไรสุทธิ</t>
    </r>
  </si>
  <si>
    <t>ปี 2561</t>
  </si>
  <si>
    <t>ปี 2562</t>
  </si>
  <si>
    <t xml:space="preserve"> - ค่าบำรุงรักษาหรือซ่อมแซมสิ่งก่อสร้าง </t>
  </si>
  <si>
    <t xml:space="preserve">      ก. จ่ายจากรายได้</t>
  </si>
  <si>
    <t xml:space="preserve">      ข. จ่ายจากกำไรสุทธิ</t>
  </si>
  <si>
    <t>ค่าธรรมเนียมดอกเบี้ยธนาคาร</t>
  </si>
  <si>
    <t xml:space="preserve"> - เงินสมทบเงินสวัสดิการหลังพ้นจากการเป็นพนักงาน             สถานธนานุบาล</t>
  </si>
  <si>
    <t xml:space="preserve">       ปีงบประมาณ 2563</t>
  </si>
  <si>
    <r>
      <t xml:space="preserve">ประมาณการรายรับงบประมาณรายจ่ายเฉพาะการสถานธนานุบาล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2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2563</t>
    </r>
  </si>
  <si>
    <t>ปี 2563</t>
  </si>
  <si>
    <t>บัญชีงบประมาณรายจ่ายเฉพาะการสถานธนานุบาล 2 ประจำปีงบประมาณ พ.ศ.2563</t>
  </si>
  <si>
    <r>
      <t>ประจำปีงบประมาณ พ.ศ.</t>
    </r>
    <r>
      <rPr>
        <b/>
        <sz val="20"/>
        <color indexed="8"/>
        <rFont val="TH SarabunPSK"/>
        <family val="2"/>
      </rPr>
      <t>2563</t>
    </r>
  </si>
  <si>
    <t>ประมาณการรายรับรวมทั้งสิ้น  38,011,000  บาท แยกเป็น</t>
  </si>
  <si>
    <t>โดยคำนวณจากดอกเบี้ยรับจำนำของเดือนตุลาคม 2561 ถึงเดือนมีนาคม 2562 เป็นเกณฑ์</t>
  </si>
  <si>
    <t>โดยคำนวณจากดอกเบี้ยเงินฝากธนาคาร ตั้งแต่เดือนตุลาคม 2561 ถึงเดือนมีนาคม 2562 เป็นเกณฑ์</t>
  </si>
  <si>
    <t>ตั้งรับไว้จากกำไรสุทธิปี 2562 จำนวน 16,000,000 บาท ดังนี้</t>
  </si>
  <si>
    <r>
      <t xml:space="preserve">รายละเอียดงบประมาณรายจ่ายเฉพาะการสถานธนานุบาล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2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2563</t>
    </r>
  </si>
  <si>
    <t>รายละเอียดงบประมาณรายจ่ายเฉพาะการสถานธนานุบาล 2 ประจำปีงบประมาณ พ.ศ.2563</t>
  </si>
  <si>
    <r>
      <t xml:space="preserve">บัญชีงบประมาณรายจ่ายเฉพาะการสถานธนานุบาล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2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2563</t>
    </r>
  </si>
  <si>
    <t xml:space="preserve"> - ระบบเชื่อมโยงหน้าและระบบบัญชี</t>
  </si>
  <si>
    <t xml:space="preserve"> - เครื่องคอมพิวเตอร์สำหรับงานประมวลผลแบบ1</t>
  </si>
  <si>
    <t xml:space="preserve"> - เครื่องสำรองไฟ</t>
  </si>
  <si>
    <t xml:space="preserve"> กำไรสุทธิ ปี 2562</t>
  </si>
  <si>
    <r>
      <t xml:space="preserve">รายการย่องบประมาณรายจ่ายเฉพาะการสถานธนานุบาล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2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2563</t>
    </r>
  </si>
  <si>
    <t xml:space="preserve">ประมาณการรายจ่ายรวมทั้งสิ้น 24 ,954,100 บาท จ่ายจากรายได้จัดเก็บเอง แยกเป็น </t>
  </si>
  <si>
    <t>เพื่อจ่ายเป็นค่าจ้างพนักงานสถาธนานุบาลและเงินเพิ่มขั้นค่าจ้างที่ได้รับเลื่อนขั้น รวมถึงเงินปรับปรุงค่าจ้างให้แก่พนักงานสถานธนานุบาล ประจำปีงบประมาณ พ.ศ.2563 จำนวน  8 อัตรา  ซึ่งมีสิทธิได้รับตามระเบียบ</t>
  </si>
  <si>
    <t>เพื่อจ่ายเป็นค่าเช่าบ้านของพนักงาน ประจำปีงบประมาณ พ.ศ.2563 ให้แก่พนักงานสถานธนานุบาลผู้ที่มีสิทธิเบิกเงินค่าเช่าบ้านได้ ตามระเบียบสำนักงาน จ.ส.ท. ว่าด้วยเงินค่าเช่าบ้านของพนักงานสถานธนานุบาล พ.ศ.๒๕๕๑</t>
  </si>
  <si>
    <t xml:space="preserve">เพื่อจ่ายเป็นค่าอาหารประจำวันทำการ ประจำปีงบประมาณ พ.ศ.2563 ให้แก่พนักงานสถานธนานุบาลที่มีสิทธิได้รับตามระเบียบฯ ตามหนังสือสั่งการของสำนักงาน จ.ส.ท. ที่ มท ๐๘๐๑.๕/ว ๗๕๘ ลงวันที่ ๓๐ มิถุนายน ๒๕๔๙ </t>
  </si>
  <si>
    <t>เพื่อจ่ายเป็นเงินสมทบเงินสะสม ประจำปีงบประมาณ พ.ศ.2563 ในอัตราร้อยละ 10 ของเงินค่าจ้างลูกจ้างประจำ (ปัดเศษของร้อยให้เต็มร้อย) ให้แก่พนักงานสถานธนานุบาล จำนวน 8 อัตรา ซึ่งมีสิทธิได้รับตามระเบียบฯ</t>
  </si>
  <si>
    <t>เพื่อจ่ายเป็นค่าตอบแทนพิเศษของพนักงานสถานธนานุบาล ประจำปีงบประมาณ พ.ศ.2563 ให้แก่พนักงาน สถานธนานุบาลผู้ได้รับเงินค่าจ้างถึงขั้นสูงหรือใกล้ถึงขั้นสูงของตำแหน่งในอัตราร้อยละ 2 หรือ ร้อยละ 4 แล้วแต่กรณี ตามระเบียบ สำนักงาน จ.ส.ท. ว่าด้วยการเบิกจ่ายเงินค่าตอบแทนพิเศษของพนักงานสถานธนานุบาล ผู้ได้รับเงินค่าจ้างถึงขั้นสูง  หรือใกล้ถึงขั้นสูงของตำแหน่ง พ.ศ.2550</t>
  </si>
  <si>
    <t>เพื่อจ่ายเป็นเงินเพิ่มการครองชีพชั่วคราวให้แก่พนักงาน ประจำปีงบประมาณ พ.ศ.2563 ให้แก่พนักงานสถานธนานุบาลผู้มีสิทธิได้รับตามระเบียบฯ ตามหนังสือสั่งการของสำนักงาน จ.ส.ท. ว่าด้วยการเบิกจ่ายเงินเพิ่มการครองชีพชั่วคราวของพนักงานสถานธนานุบาล (ฉบับที่ ๕) พ.ศ.๒๕๕๘ ตามหนังสือสั่งการของสำนักงาน จ.ส.ท. ที่ มท ๐๘๐๑.๕/ว ๗๑๐  ลงวันที่ ๑๗ มีนาคม ๒๕๕๘</t>
  </si>
  <si>
    <t>เพื่อจ่ายเป็นค่าเบี้ยเลี้ยงในวันประมูลจำหน่ายทรัพย์หลุด ประจำปีงบประมาณ พ.ศ.2563 เป็นค่าตอบแทนให้กับคณะกรรมการดำเนินการจำหน่ายทรัพย์หลุดและพนักงานสถานธนานุบาล ที่มาร่วมปฏิบัติงานในวันจำหน่ายทรัพย์หลุด ตามหนังสือสั่งการของสำนักงาน จ.ส.ท. ที่ มท ๐๘๐๑.๕/ว ๑๕๐๙ ลงวันที่ ๑๗ พฤศจิกายน ๒๕๕๑</t>
  </si>
  <si>
    <t xml:space="preserve">เพื่อจ่ายเป็นค่าตอบแทนนายกเทศมนตรี ประจำปีงบประมาณ พ.ศ.2563 เป็นค่าตอบแทนสำหรับนายกเทศมนตรีและผู้ปฏิบัติหน้าที่แทนนายกเทศมนตรี ตามหนังสือสั่งการของสำนักงาน จ.ส.ท. ที่ มท ๐๘๐๑.๕/ว ๑๘ ลงวันที่ ๑๕ มกราคม ๒๕๕๐ </t>
  </si>
  <si>
    <t>เพื่อจ่ายเป็นค่าเงินรางวัลเจ้าหน้าที่ ประจำปีงบประมาณ พ.ศ.2563 สำหรับผู้ตรวจการสถานธนานุบาล และผู้ปฏิบัติหน้าที่แทนผู้ตรวจการสถานธนานุบาล ตามหนังสือสั่งการของสำนักงาน จ.ส.ท. ที่ มท ๐๘๐๑.๕/ว ๘๙๗ ลงวันที่ ๓๑ กรกฎาคม ๒๕๔๙ และที่ มท ๐๘๐๑.๕/ว ๑๘ ลงวันที่ ๑๕ มกราคม ๒๕๕๐ รวมทั้งจ่ายเป็นค่าเบี้ยเลี้ยงในการตรวจสอบทรัพย์รับจำนำที่เก็บรักษาของสถานธนานุบาล ให้แก่คณะกรรมการตรวจสอบทรัพย์รับจำนำและพนักงานสถานธนานุบาล ที่มาปฏิบัติงานในวันตรวจสอบทรัพย์รับจำนำ ตามหนังสือสำนักงาน จ.ส.ท.ที่ มท ๐๘๐๑.๕/ว ๑๕๐๙ ลงวันที่ ๑๗ พฤศจิกายน ๒๕๕๑</t>
  </si>
  <si>
    <t>เพื่อจ่ายเป็นเงินช่วยเหลือการศึกษาบุตร ประจำปีงบประมาณ พ.ศ.2563 ให้แก่พนักงานสถานธนานุบาล  ที่มีสิทธิเบิกจ่ายได้ตามระเบียบฯ</t>
  </si>
  <si>
    <t>เพื่อจ่ายเป็นเงินช่วยเหลือค่ารักษาพยาบาล ประจำปีงบประมาณ พ.ศ.2563 ให้แก่พนักงานสถานธนานุบาลและครอบครัว ผู้ซึ่งที่มีสิทธิได้รับตามระเบียบฯ</t>
  </si>
  <si>
    <t>เพื่อจ่ายเป็นค่าตอบแทนผู้มาสอบสวนข้อเท็จจริง กรณีที่พนักงานสถานธนานุบาลกระทำความผิดในการปฏิบัติงาน</t>
  </si>
  <si>
    <t xml:space="preserve">เพื่อจ่ายเป็นค่าธรรมเนียมใบอนุญาตตั้งสถานธนานุบาล ประจำปีงบประมาณ พ.ศ.2563 ตามที่กฎหมายกำหนดตามนัยข้อ ๖ (๒) (ข) แห่งกฎกระทรวง ฉบับที่ ๕ (พ.ศ.๒๕๒๐) ลงวันที่ ๒๔ กุมภาพันธ์ ๒๕๒๐ </t>
  </si>
  <si>
    <t>เพื่อจ่ายเป็นค่าภาษีโรงเรือนและที่ดิน ประจำปีงบประมาณ พ.ศ.2563 ให้กับเทศบาลนครนครสวรรค์ ตามที่ได้รับการประเมินฯ จากเทศบาล และถือปฏิบัติตามหนังสือสำนักงาน จ.ส.ท. ที่ มท ๐๓๐๔/ว ๑๖๓๘ ลงวันที่ ๒๔ ธันวาคม ๒๕๔๔</t>
  </si>
  <si>
    <t xml:space="preserve">เพื่อจ่ายเป็นค่าเบี้ยประกันอัคคีภัยของสถานธนานุบาล ประจำปีงบประมาณ พ.ศ.2563 ที่สถานธนานุบาลได้ดำเนินการจัดทำประกันอัคคีภัยตัวอาคารพร้อมทรัพย์สินของสถานธนานุบาล </t>
  </si>
  <si>
    <t>เพื่อจ่ายเป็นค่าจ้างเหมาแรงงานให้กับบุคคลภายนอก ในการรับจ้างทำงานและรับจ้างทำของที่สถานธนานุบาลหรือที่เกี่ยวกับงานสถานธนานุบาลในกรณีสถานธนานุบาลดำเนินการอย่างใดอย่างหนึ่งเอง ในงวดปีงบประมาณ พ.ศ.2563</t>
  </si>
  <si>
    <t>เพื่อจ่ายเป็นค่าบำรุงรักษาหรือซ่อมแซมอาคารสำนักงานสถานธนานุบาล และรวมถึงส่วนประกอบอาคารที่โดยสภาพติดตั้งควบกับสิ่งปลูกสร้างทั้งภายในและภายนอกเป็นการถาวร ในงวดปีงบประมาณ พ.ศ.2563</t>
  </si>
  <si>
    <t>เพื่อจ่ายเป็นค่าบำรุงรักษาหรือซ่อมแซมครุภัณฑ์ต่างๆที่ใช้ได้ในงานสถานธนานุบาล 2 รวมถึงการจ่ายเพื่อจัดหาสิ่งของที่ใช้ในการซ่อมแซมบำรุงรักษาครุภัณฑ์ให้สามารถใช้งานได้ตามปกติ ในงวดปีงบประมาณ พ.ศ.2563</t>
  </si>
  <si>
    <t>เพื่อจ่ายเป็นค่าบำรุงรักษาหรือซ่อมแซมทรัพย์สินอื่นของสถานธนานุบาล 2 รวมถึงการจ่ายเพื่อจัดหาสิ่งของที่ใช้ในการซ่อมแซมบำรุงรักษาทรัพย์สินอื่น นอกเหนือจากสิ่งก่อสร้างและครุภัณฑ์ต่างๆ ให้สามารถใช้งานได้ตามปกติ ในงวดปีงบประมาณ พ.ศ.2563</t>
  </si>
  <si>
    <t>เพื่อจ่ายเป็นค่าอาหาร และเครื่องดื่ม รับรองผู้มาตรวจงานสถานธนานุบาล ประจำปีงบประมาณ พ.ศ.2563</t>
  </si>
  <si>
    <t>เพื่อจ่ายเป็นค่าใช้จ่ายในการเดินทางไปปฏิบัติงานของพนักงานสถานธนานุบาลภายในราชอาณาจักร และค่าใช้จ่ายอื่นที่เกิดขึ้นและจำเป็นจากการเดินทางไปปฏิบัติงานที่เกี่ยวเนื่องกับการปฏิบัติงานของสถานธนานุบาล เป็นค่าเบี้ยเลี้ยง ค่าพาหนะเดินทาง และค่าเช่าที่พักในการเดินทางไปปฏิบัติงานของพนักงานสถานธนานุบาลตามระเบียบสำนักงาน จ.ส.ท.ว่าด้วยค่าใช้จ่ายในการเดินทางไปปฏิบัติงานของพนักงานสถานธนานุบาล พ.ศ.๒๕๕๙ สำหรับงวดปีงบประมาณ พ.ศ.2563 ให้แก่พนักงานสถานธนานุบาลผู้ซึ่งมีสิทธิเบิกได้ตามระเบียบฯ</t>
  </si>
  <si>
    <t>เพื่อเป็นค่าใช้จ่ายในการจัดกิจกรรมวันที่ระลึกการก่อตั้งกิจการสถานธนานุบาล ตรงกับวันที่ 12 พฤษภาคมของทุกปี เป็นค่าใช้จ่ายในการจัดงานการดำเนินกิจกรรมวันที่ระลึกการก่อตั้งกิจการสถานธนานุบาล ในปีงบประมาณ พ.ศ.2563 เกี่ยวกับการประกอบพิธีทำบุญทางศาสนา การช่วยเหลือกิจการสถานสงเคราะห์หรือกิจการสาธารณกุศล การจัดกิจกรรมบำเพ็ญประโยชน์แก่ประชาชนและสังคม รวมถึงการจัดทำของรางวัลหรือของที่ระลึกตอบแทนประโยชน์ให้ประชาชนผู้มาใช้บริการสถานธนานุบาล</t>
  </si>
  <si>
    <t xml:space="preserve">เพื่อจ่ายเป็นค่าเครื่องเขียนแบบพิมพ์ต่าง ๆ หนังสือพิมพ์รายวัน ค่าวัสดุอุปกรณ์ของเครื่องใช้สำนักงานต่าง ๆ และค่าใช้จ่ายในการเก็บรักษาทรัพย์จำนำ รวมถึงค่าสิ่งของที่ซื้อมาใช้ในการบำรุงรักษาหรือซ่อมแซมทรัพย์สินที่รับจำนำ เป็นต้น </t>
  </si>
  <si>
    <t xml:space="preserve">เพื่อจ่ายเป็นค่าวัสดุอุปกรณ์ไฟฟ้า เกี่ยวกับงานสถานธนานุบาล  </t>
  </si>
  <si>
    <t xml:space="preserve">เพื่อจ่ายเป็นค่าใช้จ่ายหรือค่าวัสดุอุปกรณ์และของใช้ที่เกี่ยวกับการดูแลรักษาความสะอาดของสถานธนานุบาล </t>
  </si>
  <si>
    <t xml:space="preserve">เพื่อจ่ายเป็นค่าใช้จ่ายหรือค่าวัสดุอุปกรณ์ และเครื่องมือเครื่องใช้เกี่ยวกับคอมพิวเตอร์ที่ใช้ในงานสถานธนานุบาล รวมถึงค่าสิ่งของที่จัดหามาเพื่อใช้ในการบำรุงรักษาซ่อมแซมคอมพิวเตอร์ของสถานธนานุบาล  </t>
  </si>
  <si>
    <t>เพื่อจ่ายเป็นค่าน้ำประปาของสถานธนานุบาลที่จ่ายในงวดปีงบประมาณ พ.ศ.2563</t>
  </si>
  <si>
    <t>เพื่อจ่ายเป็นค่าไฟฟ้าของสถานธนานุบาลที่จ่ายในงวดปีงบประมาณ พ.ศ.2563</t>
  </si>
  <si>
    <t>เพื่อจ่ายเป็นค่าใช้จ่ายเกี่ยวกับการใช้ระบบอินเทอร์เน็ต (INTERNET) ค่าสื่อสารอื่นๆ และให้หมายรวมถึงค่าใช้จ่าย เพื่อให้ได้ใช้บริการการสื่อสารอื่น และค่าใช้จ่ายที่เกิดขึ้นเกี่ยวกับการใช้บริการทางด้านโทรคมนาคม ที่จ่ายในงวดปีงบประมาณ พ.ศ.2563</t>
  </si>
  <si>
    <t>เพื่อจ่ายเป็นค่าสื่อสารอื่นของสถานธนานุบาล ที่จ่ายในงวดปีงบประมาณ พ.ศ.2563</t>
  </si>
  <si>
    <t>เพื่อจ่ายเป็นค่าโทรศัพท์ของสถานธนานุบาลที่จ่ายในงวดปีงบประมาณ พ.ศ.2563</t>
  </si>
  <si>
    <t>เพื่อจ่ายเป็นเงินรางวัลประจำปี และหรือเงินโบนัสที่จ่ายเป็นประโยชน์ตอบแทน ให้แก่กรรมการ ที่ปรึกษา เจ้าหน้าที่ ลูกจ้างสำนักงาน จ.ส.ท.พนักงานสถานธนานุบาล รวมทั้งผู้ที่ช่วยเหลือกิจการสถานธนานุบาลและผู้เกี่ยวข้องกับการปฏิบัติงานสถานธนานุบาล ถือปฏิบัติตามหนังสือสำนักงาน จ.ส.ท.ที่ มท ๐๘๐๑.๕/ว ๑๕๑.๑ ลงวันที่ ๓๐ มกราคม    ๒๕๕๗ และที่ มท ๐๘๐๑.๕/ว ๓๒๙ ลงวันที่ ๒๘ กุมภาพันธ์ ๒๕๕๗ คำนวนตั้งจ่ายไว้ 20% จากประมาณการยอดเงิน กำไรสุทฺธิประจำปีงบประมาณ 2562 ที่คาดว่าจะได้รับ</t>
  </si>
  <si>
    <t>เพื่อจ่ายเป็นเงินอุดหนุนให้เทศบาลเพื่อทำนุบำรุงท้องถิ่น ถือปฏิบัติตามระเบียบสำนักงาน จ.ส.ท.ว่าด้วยการจัดสรร  เงินกำไรสุทธิของสถานธนานุบาลขององค์กรปกครองท้องถิ่น พ.ศ.2557 ให้แก่เทศบาลนครนครสวรรค์ คำนวณตั้งจ่ายไว้ 30% จากประมาณการยอดเงินกำไรสุทธิประจำปีงบประมาณ 2562 ที่คาดว่าจะได้รับ</t>
  </si>
  <si>
    <t>เพื่อจ่ายเป็นเงินสมทบทุนดำเนินการของสถานธนานุบาล ถือปฏิบัติตามระเบียบสำนักงาน จ.ส.ท. ว่าด้วยการจัดสรรเงินกำไรสุทธิของสถานธนานุบาลขององค์กรปกครองส่วนท้องถิ่น พ.ศ.2557 โดยบันทึกบัญชีรับ-จ่าย ตามหลักการบัญชีของสถานธนานุบาล คำนวณตั้งจ่ายไว้ 50% จากประมาณการยอดเงินกำไรสุทธิประจำปีงบประมาณ 2562 ที่คาดว่าจะได้รับ</t>
  </si>
  <si>
    <t xml:space="preserve">   กำไรสุทธิปี 2562</t>
  </si>
  <si>
    <t xml:space="preserve"> - โครงการจัดกิจกรรมวันที่ระลึกฯ</t>
  </si>
  <si>
    <t xml:space="preserve"> - พัดลมแบบโคจรติดผนัง</t>
  </si>
  <si>
    <t xml:space="preserve">     ค่าครุภัณฑ์</t>
  </si>
  <si>
    <t>เพื่อจ่ายเป็นค่าชำระดอกเบี้ยเงินกู้ ก.ส.ท. เพื่อเป็นทุนหมุนเวียนรับจำนำ งวดประจำปีงบประมาณ พ.ศ.2563ตามสัญญาเงินกู้ เลขที่ 1760/80/2560 ลงวันที่ 26 พฤษภาคม 2560</t>
  </si>
  <si>
    <t xml:space="preserve">เพื่อจ่ายเป็นค่าดอกเบี้ยเงินเบิกเกินบัญชีธนาคาร ให้กับธนาคารกรุงไทย จำกัด (มหาชน) สาขาถนนสวรรค์วิถี เพื่อใช้เป็นเงินทุนหมุนเวียนในกิจการสถานธนานุบาล เป็นค่าธรรมเนียมดอกเบี้ยธนาคาร งวดประจำปีงบประมาณ พ.ศ.2563 </t>
  </si>
  <si>
    <t>เพื่อจ่ายเป็นค่าชำระดอกเบี้ยเงินกู้ ก.บ.ท. ให้แก่สำนักงานกองทุนบำเหน็จบำนาญข้าราชการส่วนท้องถิ่น (ก.บ.ท.) ที่จะขอกู้ภายในปีงบประมาณ พ.ศ.2563 เพื่อเป็นทุนหมุนเวียนรับจำนำกิจการสถานธนานุบาล วงเงินกู้จำนวน 40,000,000 บาท เป็นการจ่ายดอกเบี้ยก่อนนับระยะเวลาตามสัญญา (ดอกเบี้ยนอกสัญญา) งวดประจำปีงบประมาณ พ.ศ.2563ดอกเบี้ยเงินกู้เป็นจำนวน 500,000 บาท</t>
  </si>
  <si>
    <t xml:space="preserve">เพื่อจ่ายเป็นเงินเพิ่ม เงินประจำตำแหน่งของพนักงานสถานธนานุบาล ประจำปีงบประมาณ พ.ศ.2563ให้แก่พนักงานสถานธนานุบาลผู้ดำรงตำแหน่งผู้จัดการสถานธนานุบาล และผู้ช่วยผู้จัดการสถานธนานุบาล ซึ่งมีสิทธิได้รับ ตามระเบียบฯ ตามหนังสือสั่งการของสำนักงาน จ.ส.ท. ที่ มท ๐๘๐๑.๕/ว๑๐๔๖ ลงวันที่ ๑๔ ธันวาคม ๒๕๕๑ </t>
  </si>
  <si>
    <t>เพื่อจ่ายเป็นค่าไปรษณีย์ของสถานธนานุบาล ค่าใช้จ่ายในการจัดส่งรายงานเอกสารหนังสือต่างๆ ที่เกี่ยวข้องในงานสถานธนานุบาลรวมถึงค่าดวงตราไปรษณียากรและค่าบริการรับฝากไปรษณีย์ภัณฑ์ที่จ่ายในงวดปีงบประมาณ พ.ศ.2563</t>
  </si>
  <si>
    <t>- พัดลมแบบโคจรติดผนังขนาด 16 นิ้ว</t>
  </si>
  <si>
    <t>เพื่อจ่ายเป็นค่าพัดลมแบบโคจรติดผนังขนาด 16 นิ้ว จำนวน 2 ตัว โดยมีคุณลักษณะ ดังนี้</t>
  </si>
  <si>
    <t xml:space="preserve"> -มีคุณสมบัติตามมาตรฐานผลิตภัณฑ์อุตสาหกรรม (มอก 934-2533)</t>
  </si>
  <si>
    <t xml:space="preserve"> - เงินเพิ่มเงินประจำตำแหน่ง</t>
  </si>
  <si>
    <t xml:space="preserve"> - ค่าธรรมเนียมตรวจสอบบัญชี</t>
  </si>
  <si>
    <t>เพื่อจ่ายเป็นค่าธรรมเนียมการตรวจสอบบัญชีและรับรองงบการเงินของสถานธนานุบาลในแต่ละปี ให้กับสำนักงานการตรวจเงินแผ่นดิน ตามอัตราที่สำนักงานการตรวจเงินแผ่นดินกำหนดให้ตามชั้นของสถานธนานุบาล และถือปฏิบัติตามหนังสือสั่งการของสำนักงาน จ.ส.ท. กรมส่งเสริมการปกครองท้องถิ่น ที่ มท ๐๘๐๑.๕ / ว ๕๒๔ ลงวันที่ ๒๑ มีนาคม ๒๕๕๗</t>
  </si>
  <si>
    <t xml:space="preserve">เพื่อจ่ายเป็นเงินสมทบเงินสวัสดิการหลังพ้นจากการเป็นพนักงานสถานธนานุบาลให้กับสำนักงาน จ.ส.ท. ซึ่งกำหนดให้จ่ายในแต่ละปีเป็นประจำทุกปี  ในอัตราร้อยละ 2 ของรายได้  ในปีที่ล่วงมา ตามระเบียบสำนักงาน จ.ส.ท.ว่าด้วยสวัสดิการหลังพ้นจากการเป็นพนักงานสถานธนานุบาล พ.ศ.2554 ในงวดปีงบประมาณ พ.ศ.2563 เป็นจำนวน 454,000 บาท </t>
  </si>
  <si>
    <t xml:space="preserve">เพื่อจ่ายค่าใช้จ่ายฝ่ายอำนวยการ ให้กับสำนักงาน จ.ส.ท. ประจำปีงบประมาณ พ.ศ.2563 ตามที่สำนักงาน จ.ส.ท.กำหนดให้แต่ละปี </t>
  </si>
  <si>
    <t xml:space="preserve"> - เป็นไปตามแผนพัฒนาท้องถิ่น (พ.ศ.2561 ถึง พ.ศ.2565)  หน้าที่ 370 ลำดับที่ 10</t>
  </si>
  <si>
    <t>1. ใบพัด 3 ใบ ขนาด 16 นิ้ว ครอบพลาสติก แข็งแรง ทนทาน</t>
  </si>
  <si>
    <t>2. ปรับระดับแรงลม 3 ระดับ</t>
  </si>
  <si>
    <t>3. ปรับส่ายซ้าย-ขวาได้</t>
  </si>
  <si>
    <t>- วัสดุคอมพิวเตอร์</t>
  </si>
  <si>
    <t xml:space="preserve"> - วัสดุงานบ้านงานครัว</t>
  </si>
  <si>
    <t xml:space="preserve"> - วัสดุไฟฟ้าและวิทยุ</t>
  </si>
  <si>
    <t xml:space="preserve"> - วัสดุสำนักงาน</t>
  </si>
  <si>
    <t xml:space="preserve"> - เป็นไปตามแผนพัฒนาท้องถิ่น (พ.ศ.2561-2565) แบบ ผ.03 หน้าที่ 523 ลำดับที่ 923</t>
  </si>
  <si>
    <t>- 434 -</t>
  </si>
  <si>
    <t>- 435 -</t>
  </si>
  <si>
    <t>- 437 -</t>
  </si>
  <si>
    <t>- 438 -</t>
  </si>
  <si>
    <t>- 439 -</t>
  </si>
  <si>
    <t>- 440 -</t>
  </si>
  <si>
    <t>- 441 -</t>
  </si>
  <si>
    <t>- 442 -</t>
  </si>
  <si>
    <t>- 443 -</t>
  </si>
  <si>
    <t>- 444 -</t>
  </si>
  <si>
    <t>- 445 -</t>
  </si>
  <si>
    <t>- 446 -</t>
  </si>
  <si>
    <t>- 447 -</t>
  </si>
  <si>
    <t>- 448 -</t>
  </si>
  <si>
    <t xml:space="preserve"> รายจ่ายเกี่ยวกับการรับรองฯ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</si>
</sst>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&quot;;&quot;-&quot;* #,##0&quot; &quot;;&quot; &quot;* &quot;-&quot;??&quot; &quot;"/>
    <numFmt numFmtId="165" formatCode="#,##0;#,##0"/>
    <numFmt numFmtId="166" formatCode="&quot; &quot;* #,##0.00&quot; &quot;;&quot;-&quot;* #,##0.00&quot; &quot;;&quot; &quot;* &quot;-&quot;??&quot; &quot;"/>
  </numFmts>
  <fonts count="16" x14ac:knownFonts="1">
    <font>
      <sz val="14"/>
      <color indexed="8"/>
      <name val="Cordia New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9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4"/>
      <name val="TH SarabunPSK"/>
      <family val="2"/>
    </font>
    <font>
      <b/>
      <sz val="16"/>
      <color indexed="14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05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13"/>
      </bottom>
      <diagonal/>
    </border>
    <border>
      <left/>
      <right style="thin">
        <color indexed="8"/>
      </right>
      <top style="thin">
        <color indexed="13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64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3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64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6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13"/>
      </bottom>
      <diagonal/>
    </border>
    <border>
      <left style="thin">
        <color indexed="8"/>
      </left>
      <right/>
      <top style="thin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8"/>
      </right>
      <top style="thin">
        <color indexed="13"/>
      </top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64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442">
    <xf numFmtId="0" fontId="0" fillId="0" borderId="0" xfId="0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5" fillId="0" borderId="0" xfId="0" applyNumberFormat="1" applyFont="1" applyAlignment="1"/>
    <xf numFmtId="0" fontId="5" fillId="0" borderId="0" xfId="0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165" fontId="4" fillId="2" borderId="10" xfId="0" applyNumberFormat="1" applyFont="1" applyFill="1" applyBorder="1" applyAlignment="1"/>
    <xf numFmtId="165" fontId="4" fillId="2" borderId="11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/>
    <xf numFmtId="4" fontId="4" fillId="2" borderId="11" xfId="0" applyNumberFormat="1" applyFont="1" applyFill="1" applyBorder="1" applyAlignment="1"/>
    <xf numFmtId="4" fontId="4" fillId="2" borderId="13" xfId="0" applyNumberFormat="1" applyFont="1" applyFill="1" applyBorder="1" applyAlignment="1"/>
    <xf numFmtId="3" fontId="4" fillId="2" borderId="13" xfId="0" applyNumberFormat="1" applyFont="1" applyFill="1" applyBorder="1" applyAlignment="1"/>
    <xf numFmtId="165" fontId="4" fillId="2" borderId="13" xfId="0" applyNumberFormat="1" applyFont="1" applyFill="1" applyBorder="1" applyAlignment="1"/>
    <xf numFmtId="49" fontId="9" fillId="2" borderId="1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/>
    <xf numFmtId="3" fontId="5" fillId="2" borderId="11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/>
    <xf numFmtId="166" fontId="5" fillId="2" borderId="11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/>
    <xf numFmtId="164" fontId="8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/>
    <xf numFmtId="164" fontId="4" fillId="2" borderId="11" xfId="0" applyNumberFormat="1" applyFont="1" applyFill="1" applyBorder="1" applyAlignment="1"/>
    <xf numFmtId="164" fontId="9" fillId="2" borderId="11" xfId="0" applyNumberFormat="1" applyFont="1" applyFill="1" applyBorder="1" applyAlignment="1"/>
    <xf numFmtId="164" fontId="5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/>
    <xf numFmtId="164" fontId="5" fillId="2" borderId="11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/>
    <xf numFmtId="0" fontId="4" fillId="2" borderId="10" xfId="0" applyFont="1" applyFill="1" applyBorder="1" applyAlignment="1"/>
    <xf numFmtId="166" fontId="5" fillId="2" borderId="12" xfId="0" applyNumberFormat="1" applyFont="1" applyFill="1" applyBorder="1" applyAlignment="1">
      <alignment horizontal="center"/>
    </xf>
    <xf numFmtId="0" fontId="2" fillId="2" borderId="15" xfId="0" applyFont="1" applyFill="1" applyBorder="1" applyAlignment="1"/>
    <xf numFmtId="49" fontId="4" fillId="2" borderId="16" xfId="0" applyNumberFormat="1" applyFont="1" applyFill="1" applyBorder="1" applyAlignment="1"/>
    <xf numFmtId="49" fontId="4" fillId="2" borderId="17" xfId="0" applyNumberFormat="1" applyFont="1" applyFill="1" applyBorder="1" applyAlignment="1"/>
    <xf numFmtId="0" fontId="4" fillId="2" borderId="17" xfId="0" applyFont="1" applyFill="1" applyBorder="1" applyAlignment="1"/>
    <xf numFmtId="0" fontId="4" fillId="2" borderId="16" xfId="0" applyFont="1" applyFill="1" applyBorder="1" applyAlignment="1"/>
    <xf numFmtId="0" fontId="4" fillId="2" borderId="19" xfId="0" applyFont="1" applyFill="1" applyBorder="1" applyAlignment="1"/>
    <xf numFmtId="49" fontId="4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4" fillId="2" borderId="15" xfId="0" applyNumberFormat="1" applyFont="1" applyFill="1" applyBorder="1" applyAlignment="1"/>
    <xf numFmtId="3" fontId="8" fillId="2" borderId="27" xfId="0" applyNumberFormat="1" applyFont="1" applyFill="1" applyBorder="1" applyAlignment="1">
      <alignment horizontal="center"/>
    </xf>
    <xf numFmtId="165" fontId="8" fillId="2" borderId="27" xfId="0" applyNumberFormat="1" applyFont="1" applyFill="1" applyBorder="1" applyAlignment="1"/>
    <xf numFmtId="164" fontId="4" fillId="2" borderId="28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/>
    <xf numFmtId="3" fontId="4" fillId="2" borderId="2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/>
    <xf numFmtId="49" fontId="4" fillId="2" borderId="1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/>
    <xf numFmtId="3" fontId="4" fillId="2" borderId="34" xfId="0" applyNumberFormat="1" applyFont="1" applyFill="1" applyBorder="1" applyAlignment="1"/>
    <xf numFmtId="164" fontId="4" fillId="2" borderId="35" xfId="0" applyNumberFormat="1" applyFont="1" applyFill="1" applyBorder="1" applyAlignment="1"/>
    <xf numFmtId="3" fontId="4" fillId="2" borderId="35" xfId="0" applyNumberFormat="1" applyFont="1" applyFill="1" applyBorder="1" applyAlignment="1"/>
    <xf numFmtId="49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left"/>
    </xf>
    <xf numFmtId="0" fontId="5" fillId="2" borderId="37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12" fillId="2" borderId="0" xfId="0" applyFont="1" applyFill="1" applyBorder="1" applyAlignment="1"/>
    <xf numFmtId="0" fontId="12" fillId="0" borderId="0" xfId="0" applyNumberFormat="1" applyFont="1" applyBorder="1" applyAlignment="1"/>
    <xf numFmtId="0" fontId="12" fillId="0" borderId="0" xfId="0" applyFont="1" applyBorder="1" applyAlignment="1"/>
    <xf numFmtId="0" fontId="1" fillId="0" borderId="0" xfId="0" applyNumberFormat="1" applyFont="1" applyBorder="1" applyAlignment="1"/>
    <xf numFmtId="0" fontId="1" fillId="0" borderId="0" xfId="0" applyFont="1" applyBorder="1" applyAlignment="1"/>
    <xf numFmtId="0" fontId="4" fillId="2" borderId="20" xfId="0" applyFont="1" applyFill="1" applyBorder="1" applyAlignment="1"/>
    <xf numFmtId="49" fontId="4" fillId="2" borderId="21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/>
    <xf numFmtId="49" fontId="4" fillId="2" borderId="24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/>
    </xf>
    <xf numFmtId="0" fontId="4" fillId="2" borderId="25" xfId="0" applyFont="1" applyFill="1" applyBorder="1" applyAlignment="1"/>
    <xf numFmtId="0" fontId="4" fillId="2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/>
    <xf numFmtId="4" fontId="5" fillId="2" borderId="11" xfId="0" applyNumberFormat="1" applyFont="1" applyFill="1" applyBorder="1" applyAlignment="1"/>
    <xf numFmtId="3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49" fontId="5" fillId="2" borderId="17" xfId="0" applyNumberFormat="1" applyFont="1" applyFill="1" applyBorder="1" applyAlignment="1"/>
    <xf numFmtId="0" fontId="5" fillId="2" borderId="12" xfId="0" applyFont="1" applyFill="1" applyBorder="1" applyAlignment="1"/>
    <xf numFmtId="4" fontId="4" fillId="2" borderId="28" xfId="0" applyNumberFormat="1" applyFont="1" applyFill="1" applyBorder="1" applyAlignment="1"/>
    <xf numFmtId="49" fontId="9" fillId="2" borderId="28" xfId="0" applyNumberFormat="1" applyFont="1" applyFill="1" applyBorder="1" applyAlignment="1">
      <alignment horizontal="center"/>
    </xf>
    <xf numFmtId="165" fontId="4" fillId="2" borderId="28" xfId="0" applyNumberFormat="1" applyFont="1" applyFill="1" applyBorder="1" applyAlignment="1"/>
    <xf numFmtId="0" fontId="4" fillId="2" borderId="4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left"/>
    </xf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/>
    <xf numFmtId="49" fontId="4" fillId="2" borderId="48" xfId="0" applyNumberFormat="1" applyFont="1" applyFill="1" applyBorder="1" applyAlignment="1"/>
    <xf numFmtId="0" fontId="5" fillId="2" borderId="49" xfId="0" applyFont="1" applyFill="1" applyBorder="1" applyAlignment="1"/>
    <xf numFmtId="0" fontId="5" fillId="2" borderId="50" xfId="0" applyFont="1" applyFill="1" applyBorder="1" applyAlignment="1"/>
    <xf numFmtId="0" fontId="4" fillId="2" borderId="51" xfId="0" applyFont="1" applyFill="1" applyBorder="1" applyAlignment="1"/>
    <xf numFmtId="3" fontId="4" fillId="2" borderId="55" xfId="0" applyNumberFormat="1" applyFont="1" applyFill="1" applyBorder="1" applyAlignment="1"/>
    <xf numFmtId="3" fontId="5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5" fillId="2" borderId="56" xfId="0" applyFont="1" applyFill="1" applyBorder="1" applyAlignment="1"/>
    <xf numFmtId="0" fontId="5" fillId="2" borderId="57" xfId="0" applyFont="1" applyFill="1" applyBorder="1" applyAlignment="1"/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/>
    <xf numFmtId="0" fontId="4" fillId="2" borderId="62" xfId="0" applyFont="1" applyFill="1" applyBorder="1" applyAlignment="1"/>
    <xf numFmtId="0" fontId="5" fillId="2" borderId="63" xfId="0" applyFont="1" applyFill="1" applyBorder="1" applyAlignment="1"/>
    <xf numFmtId="0" fontId="4" fillId="2" borderId="63" xfId="0" applyFont="1" applyFill="1" applyBorder="1" applyAlignment="1"/>
    <xf numFmtId="0" fontId="5" fillId="2" borderId="64" xfId="0" applyFont="1" applyFill="1" applyBorder="1" applyAlignment="1"/>
    <xf numFmtId="0" fontId="4" fillId="2" borderId="58" xfId="0" applyFont="1" applyFill="1" applyBorder="1" applyAlignment="1"/>
    <xf numFmtId="4" fontId="4" fillId="2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/>
    <xf numFmtId="0" fontId="12" fillId="0" borderId="0" xfId="0" applyNumberFormat="1" applyFont="1" applyAlignment="1"/>
    <xf numFmtId="0" fontId="12" fillId="0" borderId="0" xfId="0" applyFont="1" applyAlignment="1"/>
    <xf numFmtId="166" fontId="5" fillId="2" borderId="11" xfId="0" applyNumberFormat="1" applyFont="1" applyFill="1" applyBorder="1" applyAlignment="1"/>
    <xf numFmtId="49" fontId="5" fillId="2" borderId="11" xfId="0" applyNumberFormat="1" applyFont="1" applyFill="1" applyBorder="1" applyAlignment="1"/>
    <xf numFmtId="3" fontId="5" fillId="2" borderId="17" xfId="0" applyNumberFormat="1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49" fontId="5" fillId="2" borderId="48" xfId="0" applyNumberFormat="1" applyFont="1" applyFill="1" applyBorder="1" applyAlignment="1">
      <alignment horizontal="left"/>
    </xf>
    <xf numFmtId="164" fontId="5" fillId="2" borderId="56" xfId="0" applyNumberFormat="1" applyFont="1" applyFill="1" applyBorder="1" applyAlignment="1"/>
    <xf numFmtId="0" fontId="5" fillId="2" borderId="67" xfId="0" applyFont="1" applyFill="1" applyBorder="1" applyAlignment="1"/>
    <xf numFmtId="166" fontId="5" fillId="2" borderId="68" xfId="0" applyNumberFormat="1" applyFont="1" applyFill="1" applyBorder="1" applyAlignment="1"/>
    <xf numFmtId="3" fontId="5" fillId="2" borderId="68" xfId="0" applyNumberFormat="1" applyFont="1" applyFill="1" applyBorder="1" applyAlignment="1"/>
    <xf numFmtId="165" fontId="4" fillId="2" borderId="68" xfId="0" applyNumberFormat="1" applyFont="1" applyFill="1" applyBorder="1" applyAlignment="1"/>
    <xf numFmtId="3" fontId="5" fillId="2" borderId="69" xfId="0" applyNumberFormat="1" applyFont="1" applyFill="1" applyBorder="1" applyAlignment="1"/>
    <xf numFmtId="0" fontId="10" fillId="0" borderId="0" xfId="0" applyNumberFormat="1" applyFont="1" applyAlignment="1"/>
    <xf numFmtId="0" fontId="10" fillId="0" borderId="0" xfId="0" applyFont="1" applyAlignment="1"/>
    <xf numFmtId="49" fontId="4" fillId="2" borderId="29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49" fontId="8" fillId="2" borderId="28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/>
    <xf numFmtId="164" fontId="4" fillId="2" borderId="28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13" fillId="2" borderId="48" xfId="0" applyNumberFormat="1" applyFont="1" applyFill="1" applyBorder="1" applyAlignment="1"/>
    <xf numFmtId="4" fontId="4" fillId="2" borderId="34" xfId="0" applyNumberFormat="1" applyFont="1" applyFill="1" applyBorder="1" applyAlignment="1"/>
    <xf numFmtId="49" fontId="9" fillId="2" borderId="1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4" fillId="2" borderId="56" xfId="0" applyNumberFormat="1" applyFont="1" applyFill="1" applyBorder="1" applyAlignment="1"/>
    <xf numFmtId="164" fontId="5" fillId="2" borderId="57" xfId="0" applyNumberFormat="1" applyFont="1" applyFill="1" applyBorder="1" applyAlignment="1"/>
    <xf numFmtId="0" fontId="5" fillId="2" borderId="62" xfId="0" applyFont="1" applyFill="1" applyBorder="1" applyAlignment="1"/>
    <xf numFmtId="0" fontId="5" fillId="2" borderId="70" xfId="0" applyFont="1" applyFill="1" applyBorder="1" applyAlignment="1"/>
    <xf numFmtId="0" fontId="5" fillId="2" borderId="58" xfId="0" applyFont="1" applyFill="1" applyBorder="1" applyAlignment="1"/>
    <xf numFmtId="4" fontId="4" fillId="2" borderId="71" xfId="0" applyNumberFormat="1" applyFont="1" applyFill="1" applyBorder="1" applyAlignment="1"/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4" fillId="2" borderId="29" xfId="0" applyFont="1" applyFill="1" applyBorder="1" applyAlignment="1">
      <alignment horizontal="center" vertical="center"/>
    </xf>
    <xf numFmtId="166" fontId="4" fillId="2" borderId="27" xfId="0" applyNumberFormat="1" applyFont="1" applyFill="1" applyBorder="1" applyAlignment="1"/>
    <xf numFmtId="164" fontId="4" fillId="2" borderId="27" xfId="0" applyNumberFormat="1" applyFont="1" applyFill="1" applyBorder="1" applyAlignment="1"/>
    <xf numFmtId="165" fontId="4" fillId="2" borderId="27" xfId="0" applyNumberFormat="1" applyFont="1" applyFill="1" applyBorder="1" applyAlignment="1"/>
    <xf numFmtId="164" fontId="4" fillId="2" borderId="74" xfId="0" applyNumberFormat="1" applyFont="1" applyFill="1" applyBorder="1" applyAlignment="1"/>
    <xf numFmtId="166" fontId="4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/>
    <xf numFmtId="0" fontId="5" fillId="2" borderId="65" xfId="0" applyFont="1" applyFill="1" applyBorder="1" applyAlignment="1"/>
    <xf numFmtId="4" fontId="4" fillId="2" borderId="75" xfId="0" applyNumberFormat="1" applyFont="1" applyFill="1" applyBorder="1" applyAlignment="1"/>
    <xf numFmtId="3" fontId="4" fillId="2" borderId="75" xfId="0" applyNumberFormat="1" applyFont="1" applyFill="1" applyBorder="1" applyAlignment="1"/>
    <xf numFmtId="165" fontId="4" fillId="2" borderId="75" xfId="0" applyNumberFormat="1" applyFont="1" applyFill="1" applyBorder="1" applyAlignment="1"/>
    <xf numFmtId="0" fontId="5" fillId="2" borderId="66" xfId="0" applyFont="1" applyFill="1" applyBorder="1" applyAlignment="1"/>
    <xf numFmtId="3" fontId="4" fillId="2" borderId="58" xfId="0" applyNumberFormat="1" applyFont="1" applyFill="1" applyBorder="1" applyAlignment="1"/>
    <xf numFmtId="0" fontId="4" fillId="2" borderId="45" xfId="0" applyFont="1" applyFill="1" applyBorder="1" applyAlignment="1"/>
    <xf numFmtId="0" fontId="5" fillId="2" borderId="18" xfId="0" applyFont="1" applyFill="1" applyBorder="1" applyAlignment="1"/>
    <xf numFmtId="4" fontId="5" fillId="2" borderId="12" xfId="0" applyNumberFormat="1" applyFont="1" applyFill="1" applyBorder="1" applyAlignment="1"/>
    <xf numFmtId="3" fontId="5" fillId="2" borderId="12" xfId="0" applyNumberFormat="1" applyFont="1" applyFill="1" applyBorder="1" applyAlignment="1"/>
    <xf numFmtId="165" fontId="5" fillId="2" borderId="12" xfId="0" applyNumberFormat="1" applyFont="1" applyFill="1" applyBorder="1" applyAlignment="1"/>
    <xf numFmtId="0" fontId="5" fillId="2" borderId="48" xfId="0" applyFont="1" applyFill="1" applyBorder="1" applyAlignment="1">
      <alignment horizontal="left"/>
    </xf>
    <xf numFmtId="49" fontId="4" fillId="2" borderId="48" xfId="0" applyNumberFormat="1" applyFont="1" applyFill="1" applyBorder="1" applyAlignment="1">
      <alignment horizontal="right"/>
    </xf>
    <xf numFmtId="0" fontId="4" fillId="2" borderId="48" xfId="0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/>
    </xf>
    <xf numFmtId="0" fontId="4" fillId="2" borderId="76" xfId="0" applyFont="1" applyFill="1" applyBorder="1" applyAlignment="1"/>
    <xf numFmtId="3" fontId="5" fillId="2" borderId="57" xfId="0" applyNumberFormat="1" applyFont="1" applyFill="1" applyBorder="1" applyAlignment="1"/>
    <xf numFmtId="0" fontId="5" fillId="2" borderId="50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164" fontId="4" fillId="2" borderId="55" xfId="0" applyNumberFormat="1" applyFont="1" applyFill="1" applyBorder="1" applyAlignment="1"/>
    <xf numFmtId="165" fontId="9" fillId="2" borderId="0" xfId="0" applyNumberFormat="1" applyFont="1" applyFill="1" applyBorder="1" applyAlignment="1"/>
    <xf numFmtId="0" fontId="5" fillId="2" borderId="77" xfId="0" applyFont="1" applyFill="1" applyBorder="1" applyAlignment="1"/>
    <xf numFmtId="4" fontId="4" fillId="2" borderId="79" xfId="0" applyNumberFormat="1" applyFont="1" applyFill="1" applyBorder="1" applyAlignment="1"/>
    <xf numFmtId="3" fontId="4" fillId="2" borderId="79" xfId="0" applyNumberFormat="1" applyFont="1" applyFill="1" applyBorder="1" applyAlignment="1"/>
    <xf numFmtId="165" fontId="4" fillId="2" borderId="79" xfId="0" applyNumberFormat="1" applyFont="1" applyFill="1" applyBorder="1" applyAlignment="1"/>
    <xf numFmtId="3" fontId="4" fillId="2" borderId="78" xfId="0" applyNumberFormat="1" applyFont="1" applyFill="1" applyBorder="1" applyAlignment="1"/>
    <xf numFmtId="3" fontId="4" fillId="2" borderId="28" xfId="0" applyNumberFormat="1" applyFont="1" applyFill="1" applyBorder="1" applyAlignment="1">
      <alignment horizontal="right"/>
    </xf>
    <xf numFmtId="49" fontId="4" fillId="2" borderId="28" xfId="0" applyNumberFormat="1" applyFont="1" applyFill="1" applyBorder="1" applyAlignment="1">
      <alignment horizontal="center"/>
    </xf>
    <xf numFmtId="164" fontId="5" fillId="2" borderId="82" xfId="0" applyNumberFormat="1" applyFont="1" applyFill="1" applyBorder="1" applyAlignment="1">
      <alignment horizontal="center"/>
    </xf>
    <xf numFmtId="164" fontId="4" fillId="2" borderId="71" xfId="0" applyNumberFormat="1" applyFont="1" applyFill="1" applyBorder="1" applyAlignment="1"/>
    <xf numFmtId="166" fontId="4" fillId="2" borderId="28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/>
    <xf numFmtId="164" fontId="2" fillId="2" borderId="28" xfId="0" applyNumberFormat="1" applyFont="1" applyFill="1" applyBorder="1" applyAlignment="1"/>
    <xf numFmtId="0" fontId="5" fillId="2" borderId="21" xfId="0" applyFont="1" applyFill="1" applyBorder="1" applyAlignment="1"/>
    <xf numFmtId="0" fontId="5" fillId="2" borderId="36" xfId="0" applyFont="1" applyFill="1" applyBorder="1" applyAlignment="1"/>
    <xf numFmtId="0" fontId="5" fillId="2" borderId="20" xfId="0" applyFont="1" applyFill="1" applyBorder="1" applyAlignment="1"/>
    <xf numFmtId="3" fontId="5" fillId="2" borderId="37" xfId="0" applyNumberFormat="1" applyFont="1" applyFill="1" applyBorder="1" applyAlignment="1"/>
    <xf numFmtId="3" fontId="5" fillId="2" borderId="23" xfId="0" applyNumberFormat="1" applyFont="1" applyFill="1" applyBorder="1" applyAlignment="1"/>
    <xf numFmtId="164" fontId="5" fillId="2" borderId="24" xfId="0" applyNumberFormat="1" applyFont="1" applyFill="1" applyBorder="1" applyAlignment="1"/>
    <xf numFmtId="0" fontId="5" fillId="2" borderId="24" xfId="0" applyFont="1" applyFill="1" applyBorder="1" applyAlignment="1"/>
    <xf numFmtId="0" fontId="5" fillId="2" borderId="37" xfId="0" applyFont="1" applyFill="1" applyBorder="1" applyAlignment="1"/>
    <xf numFmtId="0" fontId="5" fillId="2" borderId="23" xfId="0" applyFont="1" applyFill="1" applyBorder="1" applyAlignment="1"/>
    <xf numFmtId="0" fontId="5" fillId="2" borderId="38" xfId="0" applyFont="1" applyFill="1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11" fillId="2" borderId="0" xfId="0" applyFont="1" applyFill="1" applyBorder="1" applyAlignment="1"/>
    <xf numFmtId="0" fontId="11" fillId="0" borderId="0" xfId="0" applyNumberFormat="1" applyFont="1" applyAlignment="1"/>
    <xf numFmtId="164" fontId="4" fillId="2" borderId="7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83" xfId="0" applyNumberFormat="1" applyFont="1" applyFill="1" applyBorder="1" applyAlignment="1">
      <alignment horizontal="center"/>
    </xf>
    <xf numFmtId="0" fontId="4" fillId="2" borderId="36" xfId="0" applyFont="1" applyFill="1" applyBorder="1" applyAlignment="1"/>
    <xf numFmtId="3" fontId="4" fillId="2" borderId="37" xfId="0" applyNumberFormat="1" applyFont="1" applyFill="1" applyBorder="1" applyAlignment="1"/>
    <xf numFmtId="0" fontId="11" fillId="2" borderId="86" xfId="0" applyFont="1" applyFill="1" applyBorder="1" applyAlignment="1"/>
    <xf numFmtId="0" fontId="11" fillId="2" borderId="87" xfId="0" applyFont="1" applyFill="1" applyBorder="1" applyAlignment="1"/>
    <xf numFmtId="0" fontId="11" fillId="2" borderId="88" xfId="0" applyFont="1" applyFill="1" applyBorder="1" applyAlignment="1"/>
    <xf numFmtId="3" fontId="5" fillId="2" borderId="24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4" fillId="2" borderId="37" xfId="0" applyFont="1" applyFill="1" applyBorder="1" applyAlignment="1"/>
    <xf numFmtId="49" fontId="4" fillId="2" borderId="75" xfId="0" applyNumberFormat="1" applyFont="1" applyFill="1" applyBorder="1" applyAlignment="1">
      <alignment horizontal="center"/>
    </xf>
    <xf numFmtId="0" fontId="5" fillId="2" borderId="80" xfId="0" applyFont="1" applyFill="1" applyBorder="1" applyAlignment="1"/>
    <xf numFmtId="166" fontId="5" fillId="2" borderId="21" xfId="0" applyNumberFormat="1" applyFont="1" applyFill="1" applyBorder="1" applyAlignment="1"/>
    <xf numFmtId="164" fontId="5" fillId="2" borderId="37" xfId="0" applyNumberFormat="1" applyFont="1" applyFill="1" applyBorder="1" applyAlignment="1"/>
    <xf numFmtId="49" fontId="5" fillId="2" borderId="37" xfId="0" applyNumberFormat="1" applyFont="1" applyFill="1" applyBorder="1" applyAlignment="1"/>
    <xf numFmtId="164" fontId="5" fillId="2" borderId="23" xfId="0" applyNumberFormat="1" applyFont="1" applyFill="1" applyBorder="1" applyAlignment="1"/>
    <xf numFmtId="0" fontId="5" fillId="2" borderId="82" xfId="0" applyFont="1" applyFill="1" applyBorder="1" applyAlignment="1"/>
    <xf numFmtId="0" fontId="5" fillId="2" borderId="81" xfId="0" applyFont="1" applyFill="1" applyBorder="1" applyAlignment="1"/>
    <xf numFmtId="49" fontId="5" fillId="2" borderId="3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4" fillId="2" borderId="99" xfId="0" applyNumberFormat="1" applyFont="1" applyFill="1" applyBorder="1" applyAlignment="1"/>
    <xf numFmtId="49" fontId="4" fillId="2" borderId="36" xfId="0" applyNumberFormat="1" applyFont="1" applyFill="1" applyBorder="1" applyAlignment="1">
      <alignment horizontal="center"/>
    </xf>
    <xf numFmtId="49" fontId="4" fillId="2" borderId="80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81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49" fontId="7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/>
    <xf numFmtId="3" fontId="4" fillId="2" borderId="99" xfId="0" applyNumberFormat="1" applyFont="1" applyFill="1" applyBorder="1" applyAlignment="1"/>
    <xf numFmtId="0" fontId="5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10" fillId="2" borderId="36" xfId="0" applyNumberFormat="1" applyFont="1" applyFill="1" applyBorder="1" applyAlignment="1">
      <alignment horizontal="center"/>
    </xf>
    <xf numFmtId="49" fontId="10" fillId="2" borderId="38" xfId="0" applyNumberFormat="1" applyFont="1" applyFill="1" applyBorder="1" applyAlignment="1">
      <alignment horizontal="center"/>
    </xf>
    <xf numFmtId="49" fontId="10" fillId="2" borderId="80" xfId="0" applyNumberFormat="1" applyFont="1" applyFill="1" applyBorder="1" applyAlignment="1">
      <alignment horizontal="center"/>
    </xf>
    <xf numFmtId="49" fontId="10" fillId="2" borderId="81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right" vertical="top" wrapText="1"/>
    </xf>
    <xf numFmtId="49" fontId="4" fillId="2" borderId="0" xfId="0" quotePrefix="1" applyNumberFormat="1" applyFont="1" applyFill="1" applyBorder="1" applyAlignment="1"/>
    <xf numFmtId="0" fontId="10" fillId="2" borderId="0" xfId="0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/>
    <xf numFmtId="0" fontId="10" fillId="0" borderId="0" xfId="0" applyFont="1" applyBorder="1" applyAlignment="1"/>
    <xf numFmtId="49" fontId="5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right"/>
    </xf>
    <xf numFmtId="49" fontId="14" fillId="2" borderId="11" xfId="0" applyNumberFormat="1" applyFont="1" applyFill="1" applyBorder="1" applyAlignment="1">
      <alignment horizontal="center"/>
    </xf>
    <xf numFmtId="49" fontId="14" fillId="2" borderId="11" xfId="0" applyNumberFormat="1" applyFont="1" applyFill="1" applyBorder="1" applyAlignment="1"/>
    <xf numFmtId="165" fontId="15" fillId="2" borderId="11" xfId="0" applyNumberFormat="1" applyFont="1" applyFill="1" applyBorder="1" applyAlignment="1"/>
    <xf numFmtId="49" fontId="2" fillId="2" borderId="48" xfId="0" applyNumberFormat="1" applyFont="1" applyFill="1" applyBorder="1" applyAlignment="1"/>
    <xf numFmtId="165" fontId="14" fillId="2" borderId="11" xfId="0" applyNumberFormat="1" applyFont="1" applyFill="1" applyBorder="1" applyAlignment="1"/>
    <xf numFmtId="49" fontId="15" fillId="2" borderId="11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14" fillId="2" borderId="27" xfId="0" applyNumberFormat="1" applyFont="1" applyFill="1" applyBorder="1" applyAlignment="1">
      <alignment horizontal="center"/>
    </xf>
    <xf numFmtId="3" fontId="14" fillId="2" borderId="11" xfId="0" applyNumberFormat="1" applyFont="1" applyFill="1" applyBorder="1" applyAlignment="1"/>
    <xf numFmtId="49" fontId="15" fillId="2" borderId="13" xfId="0" applyNumberFormat="1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49" fontId="5" fillId="2" borderId="102" xfId="0" applyNumberFormat="1" applyFont="1" applyFill="1" applyBorder="1" applyAlignment="1"/>
    <xf numFmtId="0" fontId="5" fillId="2" borderId="103" xfId="0" applyFont="1" applyFill="1" applyBorder="1" applyAlignment="1"/>
    <xf numFmtId="166" fontId="5" fillId="2" borderId="104" xfId="0" applyNumberFormat="1" applyFont="1" applyFill="1" applyBorder="1" applyAlignment="1">
      <alignment horizontal="center"/>
    </xf>
    <xf numFmtId="3" fontId="5" fillId="2" borderId="104" xfId="0" applyNumberFormat="1" applyFont="1" applyFill="1" applyBorder="1" applyAlignment="1"/>
    <xf numFmtId="0" fontId="5" fillId="2" borderId="102" xfId="0" applyFont="1" applyFill="1" applyBorder="1" applyAlignment="1"/>
    <xf numFmtId="49" fontId="15" fillId="2" borderId="11" xfId="0" applyNumberFormat="1" applyFont="1" applyFill="1" applyBorder="1" applyAlignment="1"/>
    <xf numFmtId="49" fontId="15" fillId="2" borderId="11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/>
    <xf numFmtId="49" fontId="14" fillId="2" borderId="11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165" fontId="15" fillId="2" borderId="13" xfId="0" applyNumberFormat="1" applyFont="1" applyFill="1" applyBorder="1" applyAlignment="1"/>
    <xf numFmtId="49" fontId="15" fillId="2" borderId="27" xfId="0" applyNumberFormat="1" applyFont="1" applyFill="1" applyBorder="1" applyAlignment="1">
      <alignment horizontal="center"/>
    </xf>
    <xf numFmtId="0" fontId="14" fillId="2" borderId="11" xfId="0" applyFont="1" applyFill="1" applyBorder="1" applyAlignment="1"/>
    <xf numFmtId="0" fontId="14" fillId="2" borderId="12" xfId="0" applyFont="1" applyFill="1" applyBorder="1" applyAlignment="1"/>
    <xf numFmtId="49" fontId="15" fillId="2" borderId="75" xfId="0" applyNumberFormat="1" applyFont="1" applyFill="1" applyBorder="1" applyAlignment="1">
      <alignment horizontal="center"/>
    </xf>
    <xf numFmtId="3" fontId="15" fillId="2" borderId="12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3" fontId="14" fillId="2" borderId="12" xfId="0" applyNumberFormat="1" applyFont="1" applyFill="1" applyBorder="1" applyAlignment="1">
      <alignment horizontal="center"/>
    </xf>
    <xf numFmtId="3" fontId="15" fillId="2" borderId="10" xfId="0" applyNumberFormat="1" applyFont="1" applyFill="1" applyBorder="1" applyAlignment="1"/>
    <xf numFmtId="49" fontId="14" fillId="2" borderId="12" xfId="0" applyNumberFormat="1" applyFont="1" applyFill="1" applyBorder="1" applyAlignment="1">
      <alignment horizontal="center"/>
    </xf>
    <xf numFmtId="3" fontId="15" fillId="2" borderId="11" xfId="0" applyNumberFormat="1" applyFont="1" applyFill="1" applyBorder="1" applyAlignment="1"/>
    <xf numFmtId="49" fontId="15" fillId="2" borderId="12" xfId="0" applyNumberFormat="1" applyFont="1" applyFill="1" applyBorder="1" applyAlignment="1">
      <alignment horizontal="center"/>
    </xf>
    <xf numFmtId="165" fontId="14" fillId="2" borderId="12" xfId="0" applyNumberFormat="1" applyFont="1" applyFill="1" applyBorder="1" applyAlignment="1"/>
    <xf numFmtId="49" fontId="15" fillId="2" borderId="79" xfId="0" applyNumberFormat="1" applyFont="1" applyFill="1" applyBorder="1" applyAlignment="1">
      <alignment horizontal="center"/>
    </xf>
    <xf numFmtId="165" fontId="15" fillId="2" borderId="75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9" fontId="4" fillId="2" borderId="53" xfId="0" applyNumberFormat="1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4" fillId="2" borderId="45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91" xfId="0" applyNumberFormat="1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3" fillId="2" borderId="84" xfId="0" applyNumberFormat="1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49" fontId="4" fillId="2" borderId="90" xfId="0" applyNumberFormat="1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center"/>
    </xf>
    <xf numFmtId="49" fontId="4" fillId="2" borderId="93" xfId="0" applyNumberFormat="1" applyFont="1" applyFill="1" applyBorder="1" applyAlignment="1">
      <alignment horizontal="center" vertical="center"/>
    </xf>
    <xf numFmtId="49" fontId="4" fillId="2" borderId="94" xfId="0" applyNumberFormat="1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4" fillId="2" borderId="98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100" xfId="0" applyNumberFormat="1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49" fontId="4" fillId="2" borderId="89" xfId="0" applyNumberFormat="1" applyFont="1" applyFill="1" applyBorder="1" applyAlignment="1">
      <alignment horizontal="center" vertical="center"/>
    </xf>
    <xf numFmtId="49" fontId="4" fillId="2" borderId="88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/>
    </xf>
    <xf numFmtId="49" fontId="13" fillId="2" borderId="89" xfId="0" applyNumberFormat="1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center"/>
    </xf>
  </cellXfs>
  <cellStyles count="1">
    <cellStyle name="ปกติ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showGridLines="0" topLeftCell="A34" zoomScale="160" zoomScaleNormal="160" workbookViewId="0">
      <selection activeCell="B21" sqref="B21"/>
    </sheetView>
  </sheetViews>
  <sheetFormatPr defaultColWidth="9" defaultRowHeight="24" customHeight="1" x14ac:dyDescent="0.3"/>
  <cols>
    <col min="1" max="2" width="2.85546875" style="5" customWidth="1"/>
    <col min="3" max="3" width="54.85546875" style="5" customWidth="1"/>
    <col min="4" max="4" width="11.85546875" style="5" customWidth="1"/>
    <col min="5" max="5" width="13.42578125" style="5" customWidth="1"/>
    <col min="6" max="6" width="7.140625" style="5" customWidth="1"/>
    <col min="7" max="256" width="9" style="5" customWidth="1"/>
    <col min="257" max="16384" width="9" style="6"/>
  </cols>
  <sheetData>
    <row r="1" spans="1:256" ht="26.45" customHeight="1" x14ac:dyDescent="0.35">
      <c r="A1" s="366" t="s">
        <v>0</v>
      </c>
      <c r="B1" s="367"/>
      <c r="C1" s="367"/>
      <c r="D1" s="367"/>
      <c r="E1" s="367"/>
      <c r="F1" s="367"/>
    </row>
    <row r="2" spans="1:256" ht="26.45" customHeight="1" x14ac:dyDescent="0.35">
      <c r="A2" s="366" t="s">
        <v>1</v>
      </c>
      <c r="B2" s="367"/>
      <c r="C2" s="367"/>
      <c r="D2" s="367"/>
      <c r="E2" s="367"/>
      <c r="F2" s="367"/>
    </row>
    <row r="3" spans="1:256" ht="29.45" customHeight="1" x14ac:dyDescent="0.4">
      <c r="A3" s="366" t="s">
        <v>241</v>
      </c>
      <c r="B3" s="367"/>
      <c r="C3" s="367"/>
      <c r="D3" s="367"/>
      <c r="E3" s="367"/>
      <c r="F3" s="367"/>
    </row>
    <row r="4" spans="1:256" ht="26.45" customHeight="1" x14ac:dyDescent="0.35">
      <c r="A4" s="366" t="s">
        <v>2</v>
      </c>
      <c r="B4" s="367"/>
      <c r="C4" s="367"/>
      <c r="D4" s="367"/>
      <c r="E4" s="367"/>
      <c r="F4" s="367"/>
    </row>
    <row r="5" spans="1:256" ht="26.45" customHeight="1" x14ac:dyDescent="0.35">
      <c r="A5" s="366" t="s">
        <v>3</v>
      </c>
      <c r="B5" s="367"/>
      <c r="C5" s="367"/>
      <c r="D5" s="367"/>
      <c r="E5" s="367"/>
      <c r="F5" s="367"/>
    </row>
    <row r="6" spans="1:256" ht="26.45" customHeight="1" x14ac:dyDescent="0.35">
      <c r="A6" s="9"/>
      <c r="B6" s="9"/>
      <c r="C6" s="9"/>
      <c r="D6" s="9"/>
      <c r="E6" s="9"/>
      <c r="F6" s="9"/>
    </row>
    <row r="7" spans="1:256" ht="26.45" customHeight="1" x14ac:dyDescent="0.35">
      <c r="A7" s="368" t="s">
        <v>242</v>
      </c>
      <c r="B7" s="369"/>
      <c r="C7" s="369"/>
      <c r="D7" s="369"/>
      <c r="E7" s="369"/>
      <c r="F7" s="369"/>
    </row>
    <row r="8" spans="1:256" ht="20.100000000000001" customHeight="1" x14ac:dyDescent="0.3">
      <c r="A8" s="10"/>
      <c r="B8" s="10"/>
      <c r="C8" s="10"/>
      <c r="D8" s="10"/>
      <c r="E8" s="10"/>
      <c r="F8" s="10"/>
    </row>
    <row r="9" spans="1:256" s="8" customFormat="1" ht="23.45" customHeight="1" x14ac:dyDescent="0.35">
      <c r="A9" s="11" t="s">
        <v>4</v>
      </c>
      <c r="B9" s="101"/>
      <c r="C9" s="12"/>
      <c r="D9" s="11" t="s">
        <v>5</v>
      </c>
      <c r="E9" s="13">
        <f>SUM(E10+E12+E14+E16)</f>
        <v>22011000</v>
      </c>
      <c r="F9" s="14" t="s">
        <v>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3.45" customHeight="1" x14ac:dyDescent="0.35">
      <c r="A10" s="101"/>
      <c r="B10" s="16" t="s">
        <v>7</v>
      </c>
      <c r="C10" s="101"/>
      <c r="D10" s="16" t="s">
        <v>8</v>
      </c>
      <c r="E10" s="17">
        <v>20000000</v>
      </c>
      <c r="F10" s="26" t="s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3.45" customHeight="1" x14ac:dyDescent="0.35">
      <c r="A11" s="16" t="s">
        <v>243</v>
      </c>
      <c r="B11" s="101"/>
      <c r="C11" s="101"/>
      <c r="D11" s="101"/>
      <c r="E11" s="101"/>
      <c r="F11" s="10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3.45" customHeight="1" x14ac:dyDescent="0.35">
      <c r="A12" s="101"/>
      <c r="B12" s="16" t="s">
        <v>9</v>
      </c>
      <c r="C12" s="101"/>
      <c r="D12" s="16" t="s">
        <v>8</v>
      </c>
      <c r="E12" s="17">
        <v>10000</v>
      </c>
      <c r="F12" s="26" t="s">
        <v>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3.45" customHeight="1" x14ac:dyDescent="0.35">
      <c r="A13" s="16" t="s">
        <v>244</v>
      </c>
      <c r="B13" s="101"/>
      <c r="C13" s="101"/>
      <c r="D13" s="101"/>
      <c r="E13" s="17"/>
      <c r="F13" s="10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3.45" customHeight="1" x14ac:dyDescent="0.35">
      <c r="A14" s="101"/>
      <c r="B14" s="16" t="s">
        <v>10</v>
      </c>
      <c r="C14" s="101"/>
      <c r="D14" s="16" t="s">
        <v>8</v>
      </c>
      <c r="E14" s="17">
        <v>2000000</v>
      </c>
      <c r="F14" s="26" t="s">
        <v>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3.45" customHeight="1" x14ac:dyDescent="0.35">
      <c r="A15" s="16" t="s">
        <v>11</v>
      </c>
      <c r="B15" s="101"/>
      <c r="C15" s="101"/>
      <c r="D15" s="101"/>
      <c r="E15" s="101"/>
      <c r="F15" s="10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3.45" customHeight="1" x14ac:dyDescent="0.35">
      <c r="A16" s="101"/>
      <c r="B16" s="16" t="s">
        <v>12</v>
      </c>
      <c r="C16" s="101"/>
      <c r="D16" s="16" t="s">
        <v>8</v>
      </c>
      <c r="E16" s="17">
        <v>1000</v>
      </c>
      <c r="F16" s="26" t="s">
        <v>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3.45" customHeight="1" x14ac:dyDescent="0.35">
      <c r="A17" s="16" t="s">
        <v>13</v>
      </c>
      <c r="B17" s="101"/>
      <c r="C17" s="101"/>
      <c r="D17" s="101"/>
      <c r="E17" s="17"/>
      <c r="F17" s="10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3.45" customHeight="1" x14ac:dyDescent="0.35">
      <c r="A18" s="101"/>
      <c r="B18" s="101"/>
      <c r="C18" s="101"/>
      <c r="D18" s="101"/>
      <c r="E18" s="17"/>
      <c r="F18" s="10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09" customFormat="1" ht="23.45" customHeight="1" x14ac:dyDescent="0.35">
      <c r="A19" s="11" t="s">
        <v>14</v>
      </c>
      <c r="B19" s="12"/>
      <c r="C19" s="12"/>
      <c r="D19" s="11" t="s">
        <v>5</v>
      </c>
      <c r="E19" s="13">
        <f>SUM(E21:E23)</f>
        <v>16000000</v>
      </c>
      <c r="F19" s="14" t="s">
        <v>6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s="8" customFormat="1" ht="23.45" customHeight="1" x14ac:dyDescent="0.35">
      <c r="A20" s="101"/>
      <c r="B20" s="16" t="s">
        <v>245</v>
      </c>
      <c r="C20" s="101"/>
      <c r="D20" s="101"/>
      <c r="E20" s="101"/>
      <c r="F20" s="10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3.45" customHeight="1" x14ac:dyDescent="0.35">
      <c r="A21" s="101"/>
      <c r="B21" s="101"/>
      <c r="C21" s="16" t="s">
        <v>220</v>
      </c>
      <c r="D21" s="16" t="s">
        <v>8</v>
      </c>
      <c r="E21" s="17">
        <v>3200000</v>
      </c>
      <c r="F21" s="26" t="s">
        <v>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3.45" customHeight="1" x14ac:dyDescent="0.35">
      <c r="A22" s="101"/>
      <c r="B22" s="101"/>
      <c r="C22" s="16" t="s">
        <v>221</v>
      </c>
      <c r="D22" s="16" t="s">
        <v>8</v>
      </c>
      <c r="E22" s="17">
        <v>4800000</v>
      </c>
      <c r="F22" s="26" t="s">
        <v>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3.45" customHeight="1" x14ac:dyDescent="0.35">
      <c r="A23" s="101"/>
      <c r="B23" s="101"/>
      <c r="C23" s="16" t="s">
        <v>222</v>
      </c>
      <c r="D23" s="16" t="s">
        <v>8</v>
      </c>
      <c r="E23" s="17">
        <v>8000000</v>
      </c>
      <c r="F23" s="26" t="s">
        <v>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0.100000000000001" customHeight="1" x14ac:dyDescent="0.35">
      <c r="A24" s="101"/>
      <c r="B24" s="101"/>
      <c r="C24" s="101"/>
      <c r="D24" s="101"/>
      <c r="E24" s="101"/>
      <c r="F24" s="10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3.45" customHeight="1" x14ac:dyDescent="0.35">
      <c r="A25" s="101"/>
      <c r="B25" s="101"/>
      <c r="C25" s="101"/>
      <c r="D25" s="101"/>
      <c r="E25" s="17"/>
      <c r="F25" s="10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0.100000000000001" customHeight="1" x14ac:dyDescent="0.35">
      <c r="A26" s="101"/>
      <c r="B26" s="101"/>
      <c r="C26" s="101"/>
      <c r="D26" s="101"/>
      <c r="E26" s="101"/>
      <c r="F26" s="10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3.45" customHeight="1" x14ac:dyDescent="0.35">
      <c r="A27" s="101"/>
      <c r="B27" s="101"/>
      <c r="C27" s="101"/>
      <c r="D27" s="101"/>
      <c r="E27" s="17"/>
      <c r="F27" s="10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20.100000000000001" customHeight="1" x14ac:dyDescent="0.3">
      <c r="A28" s="10"/>
      <c r="B28" s="10"/>
      <c r="C28" s="10"/>
      <c r="D28" s="10"/>
      <c r="E28" s="10"/>
      <c r="F28" s="10"/>
    </row>
    <row r="29" spans="1:256" ht="23.45" customHeight="1" x14ac:dyDescent="0.3">
      <c r="A29" s="10"/>
      <c r="B29" s="10"/>
      <c r="C29" s="10"/>
      <c r="D29" s="10"/>
      <c r="E29" s="18"/>
      <c r="F29" s="10"/>
    </row>
    <row r="30" spans="1:256" ht="20.100000000000001" customHeight="1" x14ac:dyDescent="0.3">
      <c r="A30" s="10"/>
      <c r="B30" s="10"/>
      <c r="C30" s="10"/>
      <c r="D30" s="10"/>
      <c r="E30" s="10"/>
      <c r="F30" s="10"/>
    </row>
    <row r="31" spans="1:256" ht="20.100000000000001" customHeight="1" x14ac:dyDescent="0.3">
      <c r="A31" s="10"/>
      <c r="B31" s="10"/>
      <c r="C31" s="10"/>
      <c r="D31" s="10"/>
      <c r="E31" s="10"/>
      <c r="F31" s="10"/>
    </row>
    <row r="32" spans="1:256" ht="23.45" customHeight="1" x14ac:dyDescent="0.3">
      <c r="A32" s="10"/>
      <c r="B32" s="10"/>
      <c r="C32" s="10"/>
      <c r="D32" s="10"/>
      <c r="E32" s="18"/>
      <c r="F32" s="10"/>
    </row>
    <row r="33" spans="1:6" ht="23.45" customHeight="1" x14ac:dyDescent="0.35">
      <c r="A33" s="10"/>
      <c r="B33" s="19"/>
      <c r="C33" s="19"/>
      <c r="D33" s="10"/>
      <c r="E33" s="10"/>
      <c r="F33" s="10"/>
    </row>
  </sheetData>
  <mergeCells count="6">
    <mergeCell ref="A1:F1"/>
    <mergeCell ref="A7:F7"/>
    <mergeCell ref="A5:F5"/>
    <mergeCell ref="A4:F4"/>
    <mergeCell ref="A3:F3"/>
    <mergeCell ref="A2:F2"/>
  </mergeCells>
  <pageMargins left="0.98425196850393704" right="0.47244094488188981" top="0.98425196850393704" bottom="0.39370078740157483" header="0.70866141732283472" footer="0.51181102362204722"/>
  <pageSetup paperSize="9" firstPageNumber="436" orientation="portrait" useFirstPageNumber="1" r:id="rId1"/>
  <headerFooter>
    <oddHeader>&amp;C&amp;"Cordia New,Regular"&amp;14&amp;K000000-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showGridLines="0" topLeftCell="A92" zoomScale="190" zoomScaleNormal="190" workbookViewId="0">
      <selection activeCell="A93" sqref="A93:F93"/>
    </sheetView>
  </sheetViews>
  <sheetFormatPr defaultColWidth="9" defaultRowHeight="24" customHeight="1" x14ac:dyDescent="0.3"/>
  <cols>
    <col min="1" max="2" width="2.85546875" style="5" customWidth="1"/>
    <col min="3" max="3" width="54.85546875" style="5" customWidth="1"/>
    <col min="4" max="4" width="10.5703125" style="5" customWidth="1"/>
    <col min="5" max="5" width="13.85546875" style="5" customWidth="1"/>
    <col min="6" max="6" width="8" style="5" customWidth="1"/>
    <col min="7" max="256" width="9" style="5" customWidth="1"/>
    <col min="257" max="16384" width="9" style="6"/>
  </cols>
  <sheetData>
    <row r="1" spans="1:256" ht="26.45" customHeight="1" x14ac:dyDescent="0.35">
      <c r="A1" s="366" t="s">
        <v>15</v>
      </c>
      <c r="B1" s="367"/>
      <c r="C1" s="367"/>
      <c r="D1" s="367"/>
      <c r="E1" s="367"/>
      <c r="F1" s="367"/>
    </row>
    <row r="2" spans="1:256" ht="26.45" customHeight="1" x14ac:dyDescent="0.35">
      <c r="A2" s="366" t="s">
        <v>1</v>
      </c>
      <c r="B2" s="367"/>
      <c r="C2" s="367"/>
      <c r="D2" s="367"/>
      <c r="E2" s="367"/>
      <c r="F2" s="367"/>
    </row>
    <row r="3" spans="1:256" ht="29.45" customHeight="1" x14ac:dyDescent="0.4">
      <c r="A3" s="366" t="s">
        <v>241</v>
      </c>
      <c r="B3" s="367"/>
      <c r="C3" s="367"/>
      <c r="D3" s="367"/>
      <c r="E3" s="367"/>
      <c r="F3" s="367"/>
    </row>
    <row r="4" spans="1:256" ht="26.45" customHeight="1" x14ac:dyDescent="0.35">
      <c r="A4" s="366" t="s">
        <v>2</v>
      </c>
      <c r="B4" s="367"/>
      <c r="C4" s="367"/>
      <c r="D4" s="367"/>
      <c r="E4" s="367"/>
      <c r="F4" s="367"/>
    </row>
    <row r="5" spans="1:256" ht="26.45" customHeight="1" x14ac:dyDescent="0.35">
      <c r="A5" s="366" t="s">
        <v>3</v>
      </c>
      <c r="B5" s="367"/>
      <c r="C5" s="367"/>
      <c r="D5" s="367"/>
      <c r="E5" s="367"/>
      <c r="F5" s="367"/>
    </row>
    <row r="6" spans="1:256" ht="14.65" customHeight="1" x14ac:dyDescent="0.3">
      <c r="A6" s="377"/>
      <c r="B6" s="377"/>
      <c r="C6" s="377"/>
      <c r="D6" s="377"/>
      <c r="E6" s="377"/>
      <c r="F6" s="377"/>
    </row>
    <row r="7" spans="1:256" ht="26.45" customHeight="1" x14ac:dyDescent="0.35">
      <c r="A7" s="368" t="s">
        <v>254</v>
      </c>
      <c r="B7" s="369"/>
      <c r="C7" s="369"/>
      <c r="D7" s="369"/>
      <c r="E7" s="369"/>
      <c r="F7" s="369"/>
    </row>
    <row r="8" spans="1:256" s="112" customFormat="1" ht="26.45" customHeight="1" x14ac:dyDescent="0.35">
      <c r="A8" s="20" t="s">
        <v>16</v>
      </c>
      <c r="B8" s="110"/>
      <c r="C8" s="21"/>
      <c r="D8" s="20" t="s">
        <v>5</v>
      </c>
      <c r="E8" s="22">
        <f>E9+E14+E12+E17</f>
        <v>4082000</v>
      </c>
      <c r="F8" s="23" t="s">
        <v>6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109" customFormat="1" ht="23.45" customHeight="1" x14ac:dyDescent="0.35">
      <c r="A9" s="12"/>
      <c r="B9" s="11" t="s">
        <v>17</v>
      </c>
      <c r="C9" s="12"/>
      <c r="D9" s="11" t="s">
        <v>8</v>
      </c>
      <c r="E9" s="13">
        <v>1128000</v>
      </c>
      <c r="F9" s="14" t="s">
        <v>6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s="8" customFormat="1" ht="8.4499999999999993" customHeight="1" x14ac:dyDescent="0.35">
      <c r="A10" s="370" t="s">
        <v>293</v>
      </c>
      <c r="B10" s="380"/>
      <c r="C10" s="380"/>
      <c r="D10" s="380"/>
      <c r="E10" s="380"/>
      <c r="F10" s="38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35.450000000000003" customHeight="1" x14ac:dyDescent="0.35">
      <c r="A11" s="380"/>
      <c r="B11" s="380"/>
      <c r="C11" s="380"/>
      <c r="D11" s="380"/>
      <c r="E11" s="380"/>
      <c r="F11" s="38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9" customFormat="1" ht="23.45" customHeight="1" x14ac:dyDescent="0.35">
      <c r="A12" s="12"/>
      <c r="B12" s="11" t="s">
        <v>18</v>
      </c>
      <c r="C12" s="12"/>
      <c r="D12" s="11" t="s">
        <v>8</v>
      </c>
      <c r="E12" s="13">
        <v>500000</v>
      </c>
      <c r="F12" s="14" t="s">
        <v>6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s="109" customFormat="1" ht="89.25" customHeight="1" x14ac:dyDescent="0.35">
      <c r="A13" s="371" t="s">
        <v>295</v>
      </c>
      <c r="B13" s="371"/>
      <c r="C13" s="371"/>
      <c r="D13" s="371"/>
      <c r="E13" s="371"/>
      <c r="F13" s="371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s="109" customFormat="1" ht="23.45" customHeight="1" x14ac:dyDescent="0.35">
      <c r="A14" s="12"/>
      <c r="B14" s="378" t="s">
        <v>19</v>
      </c>
      <c r="C14" s="379"/>
      <c r="D14" s="11" t="s">
        <v>8</v>
      </c>
      <c r="E14" s="297">
        <v>2000000</v>
      </c>
      <c r="F14" s="14" t="s">
        <v>6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s="8" customFormat="1" ht="70.5" customHeight="1" x14ac:dyDescent="0.35">
      <c r="A15" s="373" t="s">
        <v>294</v>
      </c>
      <c r="B15" s="374"/>
      <c r="C15" s="374"/>
      <c r="D15" s="374"/>
      <c r="E15" s="374"/>
      <c r="F15" s="37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 x14ac:dyDescent="0.35">
      <c r="A16" s="101"/>
      <c r="B16" s="11" t="s">
        <v>20</v>
      </c>
      <c r="C16" s="12"/>
      <c r="D16" s="12"/>
      <c r="E16" s="13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09" customFormat="1" ht="47.25" customHeight="1" x14ac:dyDescent="0.35">
      <c r="A17" s="298"/>
      <c r="B17" s="298"/>
      <c r="C17" s="299" t="s">
        <v>236</v>
      </c>
      <c r="D17" s="11" t="s">
        <v>8</v>
      </c>
      <c r="E17" s="13">
        <v>454000</v>
      </c>
      <c r="F17" s="14" t="s">
        <v>6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56" s="8" customFormat="1" ht="95.25" customHeight="1" x14ac:dyDescent="0.35">
      <c r="A18" s="371" t="s">
        <v>304</v>
      </c>
      <c r="B18" s="371"/>
      <c r="C18" s="371"/>
      <c r="D18" s="371"/>
      <c r="E18" s="371"/>
      <c r="F18" s="37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14" customFormat="1" ht="24.75" customHeight="1" x14ac:dyDescent="0.35">
      <c r="A19" s="21"/>
      <c r="B19" s="368" t="s">
        <v>21</v>
      </c>
      <c r="C19" s="369"/>
      <c r="D19" s="20" t="s">
        <v>5</v>
      </c>
      <c r="E19" s="22">
        <f>SUM(E20)</f>
        <v>2802000</v>
      </c>
      <c r="F19" s="23" t="s">
        <v>6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spans="1:256" s="8" customFormat="1" ht="26.45" customHeight="1" x14ac:dyDescent="0.35">
      <c r="A20" s="101"/>
      <c r="B20" s="101"/>
      <c r="C20" s="11" t="s">
        <v>22</v>
      </c>
      <c r="D20" s="11" t="s">
        <v>5</v>
      </c>
      <c r="E20" s="13">
        <f>E21+E24</f>
        <v>2802000</v>
      </c>
      <c r="F20" s="14" t="s">
        <v>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09" customFormat="1" ht="23.45" customHeight="1" x14ac:dyDescent="0.35">
      <c r="A21" s="12"/>
      <c r="B21" s="12"/>
      <c r="C21" s="11" t="s">
        <v>23</v>
      </c>
      <c r="D21" s="11" t="s">
        <v>8</v>
      </c>
      <c r="E21" s="13">
        <v>2700000</v>
      </c>
      <c r="F21" s="14" t="s">
        <v>6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s="8" customFormat="1" ht="52.5" customHeight="1" x14ac:dyDescent="0.35">
      <c r="A22" s="373" t="s">
        <v>255</v>
      </c>
      <c r="B22" s="374"/>
      <c r="C22" s="374"/>
      <c r="D22" s="374"/>
      <c r="E22" s="374"/>
      <c r="F22" s="37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x14ac:dyDescent="0.35">
      <c r="A23" s="334"/>
      <c r="B23" s="335"/>
      <c r="C23" s="335"/>
      <c r="D23" s="335"/>
      <c r="E23" s="335"/>
      <c r="F23" s="3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09" customFormat="1" ht="23.25" customHeight="1" x14ac:dyDescent="0.35">
      <c r="A24" s="298"/>
      <c r="B24" s="298"/>
      <c r="C24" s="299" t="s">
        <v>301</v>
      </c>
      <c r="D24" s="299" t="s">
        <v>8</v>
      </c>
      <c r="E24" s="300">
        <v>102000</v>
      </c>
      <c r="F24" s="301" t="s">
        <v>6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s="109" customFormat="1" ht="72" customHeight="1" x14ac:dyDescent="0.35">
      <c r="A25" s="372" t="s">
        <v>296</v>
      </c>
      <c r="B25" s="372"/>
      <c r="C25" s="372"/>
      <c r="D25" s="372"/>
      <c r="E25" s="372"/>
      <c r="F25" s="372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s="109" customFormat="1" ht="26.45" customHeight="1" x14ac:dyDescent="0.35">
      <c r="A26" s="12"/>
      <c r="B26" s="11" t="s">
        <v>24</v>
      </c>
      <c r="C26" s="12"/>
      <c r="D26" s="11" t="s">
        <v>5</v>
      </c>
      <c r="E26" s="13">
        <f>E27+E54+E97+E108</f>
        <v>1931000</v>
      </c>
      <c r="F26" s="14" t="s">
        <v>6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s="109" customFormat="1" ht="26.45" customHeight="1" x14ac:dyDescent="0.35">
      <c r="A27" s="12"/>
      <c r="B27" s="12"/>
      <c r="C27" s="11" t="s">
        <v>25</v>
      </c>
      <c r="D27" s="11" t="s">
        <v>5</v>
      </c>
      <c r="E27" s="13">
        <f>E30+E32+E35+E37+E39+E44+E46+E48+E50+E52+E28</f>
        <v>1026000</v>
      </c>
      <c r="F27" s="14" t="s">
        <v>6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s="109" customFormat="1" ht="23.45" customHeight="1" x14ac:dyDescent="0.35">
      <c r="A28" s="12"/>
      <c r="B28" s="12"/>
      <c r="C28" s="11" t="s">
        <v>26</v>
      </c>
      <c r="D28" s="11" t="s">
        <v>8</v>
      </c>
      <c r="E28" s="13">
        <v>72000</v>
      </c>
      <c r="F28" s="14" t="s">
        <v>6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256" s="8" customFormat="1" ht="52.5" customHeight="1" x14ac:dyDescent="0.35">
      <c r="A29" s="373" t="s">
        <v>256</v>
      </c>
      <c r="B29" s="374"/>
      <c r="C29" s="374"/>
      <c r="D29" s="374"/>
      <c r="E29" s="374"/>
      <c r="F29" s="37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09" customFormat="1" ht="23.45" customHeight="1" x14ac:dyDescent="0.35">
      <c r="A30" s="12"/>
      <c r="B30" s="12"/>
      <c r="C30" s="11" t="s">
        <v>27</v>
      </c>
      <c r="D30" s="11" t="s">
        <v>8</v>
      </c>
      <c r="E30" s="13">
        <v>200000</v>
      </c>
      <c r="F30" s="14" t="s">
        <v>6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8" customFormat="1" ht="56.25" customHeight="1" x14ac:dyDescent="0.35">
      <c r="A31" s="373" t="s">
        <v>257</v>
      </c>
      <c r="B31" s="374"/>
      <c r="C31" s="374"/>
      <c r="D31" s="374"/>
      <c r="E31" s="374"/>
      <c r="F31" s="37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09" customFormat="1" ht="23.45" customHeight="1" x14ac:dyDescent="0.35">
      <c r="A32" s="12"/>
      <c r="B32" s="12"/>
      <c r="C32" s="11" t="s">
        <v>28</v>
      </c>
      <c r="D32" s="11" t="s">
        <v>8</v>
      </c>
      <c r="E32" s="13">
        <v>270000</v>
      </c>
      <c r="F32" s="14" t="s">
        <v>6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8" customFormat="1" ht="53.25" customHeight="1" x14ac:dyDescent="0.35">
      <c r="A33" s="373" t="s">
        <v>258</v>
      </c>
      <c r="B33" s="374"/>
      <c r="C33" s="374"/>
      <c r="D33" s="374"/>
      <c r="E33" s="374"/>
      <c r="F33" s="37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09" customFormat="1" ht="23.45" customHeight="1" x14ac:dyDescent="0.35">
      <c r="A34" s="12"/>
      <c r="B34" s="12"/>
      <c r="C34" s="11" t="s">
        <v>29</v>
      </c>
      <c r="D34" s="12"/>
      <c r="E34" s="12"/>
      <c r="F34" s="12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09" customFormat="1" ht="20.25" customHeight="1" x14ac:dyDescent="0.35">
      <c r="A35" s="12"/>
      <c r="B35" s="12"/>
      <c r="C35" s="11" t="s">
        <v>30</v>
      </c>
      <c r="D35" s="11" t="s">
        <v>8</v>
      </c>
      <c r="E35" s="191">
        <v>35000</v>
      </c>
      <c r="F35" s="14" t="s">
        <v>6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8" customFormat="1" ht="91.5" customHeight="1" x14ac:dyDescent="0.35">
      <c r="A36" s="371" t="s">
        <v>259</v>
      </c>
      <c r="B36" s="371"/>
      <c r="C36" s="371"/>
      <c r="D36" s="371"/>
      <c r="E36" s="371"/>
      <c r="F36" s="37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09" customFormat="1" ht="23.45" customHeight="1" x14ac:dyDescent="0.35">
      <c r="A37" s="12"/>
      <c r="B37" s="12"/>
      <c r="C37" s="11" t="s">
        <v>31</v>
      </c>
      <c r="D37" s="11" t="s">
        <v>8</v>
      </c>
      <c r="E37" s="191">
        <v>30000</v>
      </c>
      <c r="F37" s="14" t="s">
        <v>6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09" customFormat="1" ht="88.5" customHeight="1" x14ac:dyDescent="0.35">
      <c r="A38" s="371" t="s">
        <v>260</v>
      </c>
      <c r="B38" s="371"/>
      <c r="C38" s="371"/>
      <c r="D38" s="371"/>
      <c r="E38" s="371"/>
      <c r="F38" s="371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09" customFormat="1" ht="24.75" customHeight="1" x14ac:dyDescent="0.35">
      <c r="A39" s="12"/>
      <c r="B39" s="12"/>
      <c r="C39" s="11" t="s">
        <v>32</v>
      </c>
      <c r="D39" s="11" t="s">
        <v>8</v>
      </c>
      <c r="E39" s="13">
        <v>24000</v>
      </c>
      <c r="F39" s="14" t="s">
        <v>6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09" customFormat="1" ht="72" customHeight="1" x14ac:dyDescent="0.35">
      <c r="A40" s="371" t="s">
        <v>261</v>
      </c>
      <c r="B40" s="371"/>
      <c r="C40" s="371"/>
      <c r="D40" s="371"/>
      <c r="E40" s="371"/>
      <c r="F40" s="37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09" customFormat="1" ht="21" x14ac:dyDescent="0.35">
      <c r="A41" s="319"/>
      <c r="B41" s="319"/>
      <c r="C41" s="319"/>
      <c r="D41" s="319"/>
      <c r="E41" s="319"/>
      <c r="F41" s="319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09" customFormat="1" ht="21" x14ac:dyDescent="0.35">
      <c r="A42" s="319"/>
      <c r="B42" s="319"/>
      <c r="C42" s="319"/>
      <c r="D42" s="319"/>
      <c r="E42" s="319"/>
      <c r="F42" s="319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9" customFormat="1" ht="21" x14ac:dyDescent="0.35">
      <c r="A43" s="319"/>
      <c r="B43" s="319"/>
      <c r="C43" s="319"/>
      <c r="D43" s="319"/>
      <c r="E43" s="319"/>
      <c r="F43" s="31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spans="1:256" s="109" customFormat="1" ht="23.45" customHeight="1" x14ac:dyDescent="0.35">
      <c r="A44" s="12"/>
      <c r="B44" s="12"/>
      <c r="C44" s="11" t="s">
        <v>33</v>
      </c>
      <c r="D44" s="11" t="s">
        <v>8</v>
      </c>
      <c r="E44" s="13">
        <v>84000</v>
      </c>
      <c r="F44" s="14" t="s">
        <v>6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256" s="8" customFormat="1" ht="69.75" customHeight="1" x14ac:dyDescent="0.35">
      <c r="A45" s="373" t="s">
        <v>262</v>
      </c>
      <c r="B45" s="374"/>
      <c r="C45" s="374"/>
      <c r="D45" s="374"/>
      <c r="E45" s="374"/>
      <c r="F45" s="37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09" customFormat="1" ht="26.25" customHeight="1" x14ac:dyDescent="0.35">
      <c r="A46" s="12"/>
      <c r="B46" s="12"/>
      <c r="C46" s="11" t="s">
        <v>34</v>
      </c>
      <c r="D46" s="11" t="s">
        <v>8</v>
      </c>
      <c r="E46" s="13">
        <v>140000</v>
      </c>
      <c r="F46" s="14" t="s">
        <v>6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</row>
    <row r="47" spans="1:256" s="109" customFormat="1" ht="132" customHeight="1" x14ac:dyDescent="0.35">
      <c r="A47" s="371" t="s">
        <v>263</v>
      </c>
      <c r="B47" s="371"/>
      <c r="C47" s="371"/>
      <c r="D47" s="371"/>
      <c r="E47" s="371"/>
      <c r="F47" s="371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 s="109" customFormat="1" ht="24" customHeight="1" x14ac:dyDescent="0.35">
      <c r="A48" s="12"/>
      <c r="B48" s="12"/>
      <c r="C48" s="11" t="s">
        <v>35</v>
      </c>
      <c r="D48" s="11" t="s">
        <v>8</v>
      </c>
      <c r="E48" s="13">
        <v>70000</v>
      </c>
      <c r="F48" s="14" t="s">
        <v>6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 s="8" customFormat="1" ht="45.75" customHeight="1" x14ac:dyDescent="0.35">
      <c r="A49" s="373" t="s">
        <v>264</v>
      </c>
      <c r="B49" s="374"/>
      <c r="C49" s="374"/>
      <c r="D49" s="374"/>
      <c r="E49" s="374"/>
      <c r="F49" s="37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109" customFormat="1" ht="23.25" customHeight="1" x14ac:dyDescent="0.35">
      <c r="A50" s="12"/>
      <c r="B50" s="12"/>
      <c r="C50" s="11" t="s">
        <v>36</v>
      </c>
      <c r="D50" s="11" t="s">
        <v>8</v>
      </c>
      <c r="E50" s="13">
        <v>100000</v>
      </c>
      <c r="F50" s="14" t="s">
        <v>6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</row>
    <row r="51" spans="1:256" s="8" customFormat="1" ht="48" customHeight="1" x14ac:dyDescent="0.35">
      <c r="A51" s="373" t="s">
        <v>265</v>
      </c>
      <c r="B51" s="374"/>
      <c r="C51" s="374"/>
      <c r="D51" s="374"/>
      <c r="E51" s="374"/>
      <c r="F51" s="37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109" customFormat="1" ht="23.45" customHeight="1" x14ac:dyDescent="0.35">
      <c r="A52" s="12"/>
      <c r="B52" s="86"/>
      <c r="C52" s="78" t="s">
        <v>37</v>
      </c>
      <c r="D52" s="11" t="s">
        <v>8</v>
      </c>
      <c r="E52" s="13">
        <v>1000</v>
      </c>
      <c r="F52" s="14" t="s">
        <v>6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</row>
    <row r="53" spans="1:256" s="8" customFormat="1" ht="30.75" customHeight="1" x14ac:dyDescent="0.35">
      <c r="A53" s="373" t="s">
        <v>266</v>
      </c>
      <c r="B53" s="374"/>
      <c r="C53" s="374"/>
      <c r="D53" s="374"/>
      <c r="E53" s="374"/>
      <c r="F53" s="37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109" customFormat="1" ht="26.45" customHeight="1" x14ac:dyDescent="0.35">
      <c r="A54" s="12"/>
      <c r="B54" s="11" t="s">
        <v>38</v>
      </c>
      <c r="C54" s="12"/>
      <c r="D54" s="11" t="s">
        <v>5</v>
      </c>
      <c r="E54" s="13">
        <f>E55+E71+E78+E89</f>
        <v>629000</v>
      </c>
      <c r="F54" s="14" t="s">
        <v>6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</row>
    <row r="55" spans="1:256" s="8" customFormat="1" ht="23.45" customHeight="1" x14ac:dyDescent="0.35">
      <c r="A55" s="101"/>
      <c r="B55" s="101"/>
      <c r="C55" s="11" t="s">
        <v>39</v>
      </c>
      <c r="D55" s="11" t="s">
        <v>5</v>
      </c>
      <c r="E55" s="13">
        <f>E56+E58+E65+E67+E69</f>
        <v>104000</v>
      </c>
      <c r="F55" s="14" t="s">
        <v>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109" customFormat="1" ht="23.45" customHeight="1" x14ac:dyDescent="0.35">
      <c r="A56" s="12"/>
      <c r="B56" s="12"/>
      <c r="C56" s="11" t="s">
        <v>40</v>
      </c>
      <c r="D56" s="11" t="s">
        <v>8</v>
      </c>
      <c r="E56" s="13">
        <v>1000</v>
      </c>
      <c r="F56" s="14" t="s">
        <v>6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s="8" customFormat="1" ht="48" customHeight="1" x14ac:dyDescent="0.35">
      <c r="A57" s="373" t="s">
        <v>267</v>
      </c>
      <c r="B57" s="374"/>
      <c r="C57" s="374"/>
      <c r="D57" s="374"/>
      <c r="E57" s="374"/>
      <c r="F57" s="37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109" customFormat="1" ht="23.45" customHeight="1" x14ac:dyDescent="0.35">
      <c r="A58" s="12"/>
      <c r="B58" s="12"/>
      <c r="C58" s="11" t="s">
        <v>41</v>
      </c>
      <c r="D58" s="11" t="s">
        <v>8</v>
      </c>
      <c r="E58" s="13">
        <v>13000</v>
      </c>
      <c r="F58" s="14" t="s">
        <v>6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s="8" customFormat="1" ht="72" customHeight="1" x14ac:dyDescent="0.35">
      <c r="A59" s="370" t="s">
        <v>268</v>
      </c>
      <c r="B59" s="380"/>
      <c r="C59" s="380"/>
      <c r="D59" s="380"/>
      <c r="E59" s="380"/>
      <c r="F59" s="38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21" x14ac:dyDescent="0.35">
      <c r="A60" s="322"/>
      <c r="B60" s="323"/>
      <c r="C60" s="323"/>
      <c r="D60" s="323"/>
      <c r="E60" s="323"/>
      <c r="F60" s="32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21" x14ac:dyDescent="0.35">
      <c r="A61" s="322"/>
      <c r="B61" s="323"/>
      <c r="C61" s="323"/>
      <c r="D61" s="323"/>
      <c r="E61" s="323"/>
      <c r="F61" s="32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21" x14ac:dyDescent="0.35">
      <c r="A62" s="322"/>
      <c r="B62" s="323"/>
      <c r="C62" s="323"/>
      <c r="D62" s="323"/>
      <c r="E62" s="323"/>
      <c r="F62" s="32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21" x14ac:dyDescent="0.35">
      <c r="A63" s="322"/>
      <c r="B63" s="323"/>
      <c r="C63" s="323"/>
      <c r="D63" s="323"/>
      <c r="E63" s="323"/>
      <c r="F63" s="3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21" x14ac:dyDescent="0.35">
      <c r="A64" s="322"/>
      <c r="B64" s="323"/>
      <c r="C64" s="323"/>
      <c r="D64" s="323"/>
      <c r="E64" s="323"/>
      <c r="F64" s="32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109" customFormat="1" ht="23.45" customHeight="1" x14ac:dyDescent="0.35">
      <c r="A65" s="12"/>
      <c r="B65" s="12"/>
      <c r="C65" s="11" t="s">
        <v>302</v>
      </c>
      <c r="D65" s="11" t="s">
        <v>8</v>
      </c>
      <c r="E65" s="13">
        <v>60000</v>
      </c>
      <c r="F65" s="14" t="s">
        <v>6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 s="325" customFormat="1" ht="94.5" customHeight="1" x14ac:dyDescent="0.5">
      <c r="A66" s="372" t="s">
        <v>303</v>
      </c>
      <c r="B66" s="372"/>
      <c r="C66" s="372"/>
      <c r="D66" s="372"/>
      <c r="E66" s="372"/>
      <c r="F66" s="372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4"/>
      <c r="CO66" s="324"/>
      <c r="CP66" s="324"/>
      <c r="CQ66" s="324"/>
      <c r="CR66" s="324"/>
      <c r="CS66" s="324"/>
      <c r="CT66" s="324"/>
      <c r="CU66" s="324"/>
      <c r="CV66" s="324"/>
      <c r="CW66" s="324"/>
      <c r="CX66" s="324"/>
      <c r="CY66" s="324"/>
      <c r="CZ66" s="324"/>
      <c r="DA66" s="324"/>
      <c r="DB66" s="324"/>
      <c r="DC66" s="324"/>
      <c r="DD66" s="324"/>
      <c r="DE66" s="324"/>
      <c r="DF66" s="324"/>
      <c r="DG66" s="324"/>
      <c r="DH66" s="324"/>
      <c r="DI66" s="324"/>
      <c r="DJ66" s="324"/>
      <c r="DK66" s="324"/>
      <c r="DL66" s="324"/>
      <c r="DM66" s="324"/>
      <c r="DN66" s="324"/>
      <c r="DO66" s="324"/>
      <c r="DP66" s="324"/>
      <c r="DQ66" s="324"/>
      <c r="DR66" s="324"/>
      <c r="DS66" s="324"/>
      <c r="DT66" s="324"/>
      <c r="DU66" s="324"/>
      <c r="DV66" s="324"/>
      <c r="DW66" s="324"/>
      <c r="DX66" s="324"/>
      <c r="DY66" s="324"/>
      <c r="DZ66" s="324"/>
      <c r="EA66" s="324"/>
      <c r="EB66" s="324"/>
      <c r="EC66" s="324"/>
      <c r="ED66" s="324"/>
      <c r="EE66" s="324"/>
      <c r="EF66" s="324"/>
      <c r="EG66" s="324"/>
      <c r="EH66" s="324"/>
      <c r="EI66" s="324"/>
      <c r="EJ66" s="324"/>
      <c r="EK66" s="324"/>
      <c r="EL66" s="324"/>
      <c r="EM66" s="324"/>
      <c r="EN66" s="324"/>
      <c r="EO66" s="324"/>
      <c r="EP66" s="324"/>
      <c r="EQ66" s="324"/>
      <c r="ER66" s="324"/>
      <c r="ES66" s="324"/>
      <c r="ET66" s="324"/>
      <c r="EU66" s="324"/>
      <c r="EV66" s="324"/>
      <c r="EW66" s="324"/>
      <c r="EX66" s="324"/>
      <c r="EY66" s="324"/>
      <c r="EZ66" s="324"/>
      <c r="FA66" s="324"/>
      <c r="FB66" s="324"/>
      <c r="FC66" s="324"/>
      <c r="FD66" s="324"/>
      <c r="FE66" s="324"/>
      <c r="FF66" s="324"/>
      <c r="FG66" s="324"/>
      <c r="FH66" s="324"/>
      <c r="FI66" s="324"/>
      <c r="FJ66" s="324"/>
      <c r="FK66" s="324"/>
      <c r="FL66" s="324"/>
      <c r="FM66" s="324"/>
      <c r="FN66" s="324"/>
      <c r="FO66" s="324"/>
      <c r="FP66" s="324"/>
      <c r="FQ66" s="324"/>
      <c r="FR66" s="324"/>
      <c r="FS66" s="324"/>
      <c r="FT66" s="324"/>
      <c r="FU66" s="324"/>
      <c r="FV66" s="324"/>
      <c r="FW66" s="324"/>
      <c r="FX66" s="324"/>
      <c r="FY66" s="324"/>
      <c r="FZ66" s="324"/>
      <c r="GA66" s="324"/>
      <c r="GB66" s="324"/>
      <c r="GC66" s="324"/>
      <c r="GD66" s="324"/>
      <c r="GE66" s="324"/>
      <c r="GF66" s="324"/>
      <c r="GG66" s="324"/>
      <c r="GH66" s="324"/>
      <c r="GI66" s="324"/>
      <c r="GJ66" s="324"/>
      <c r="GK66" s="324"/>
      <c r="GL66" s="324"/>
      <c r="GM66" s="324"/>
      <c r="GN66" s="324"/>
      <c r="GO66" s="324"/>
      <c r="GP66" s="324"/>
      <c r="GQ66" s="324"/>
      <c r="GR66" s="324"/>
      <c r="GS66" s="324"/>
      <c r="GT66" s="324"/>
      <c r="GU66" s="324"/>
      <c r="GV66" s="324"/>
      <c r="GW66" s="324"/>
      <c r="GX66" s="324"/>
      <c r="GY66" s="324"/>
      <c r="GZ66" s="324"/>
      <c r="HA66" s="324"/>
      <c r="HB66" s="324"/>
      <c r="HC66" s="324"/>
      <c r="HD66" s="324"/>
      <c r="HE66" s="324"/>
      <c r="HF66" s="324"/>
      <c r="HG66" s="324"/>
      <c r="HH66" s="324"/>
      <c r="HI66" s="324"/>
      <c r="HJ66" s="324"/>
      <c r="HK66" s="324"/>
      <c r="HL66" s="324"/>
      <c r="HM66" s="324"/>
      <c r="HN66" s="324"/>
      <c r="HO66" s="324"/>
      <c r="HP66" s="324"/>
      <c r="HQ66" s="324"/>
      <c r="HR66" s="324"/>
      <c r="HS66" s="324"/>
      <c r="HT66" s="324"/>
      <c r="HU66" s="324"/>
      <c r="HV66" s="324"/>
      <c r="HW66" s="324"/>
      <c r="HX66" s="324"/>
      <c r="HY66" s="324"/>
      <c r="HZ66" s="324"/>
      <c r="IA66" s="324"/>
      <c r="IB66" s="324"/>
      <c r="IC66" s="324"/>
      <c r="ID66" s="324"/>
      <c r="IE66" s="324"/>
      <c r="IF66" s="324"/>
      <c r="IG66" s="324"/>
      <c r="IH66" s="324"/>
      <c r="II66" s="324"/>
      <c r="IJ66" s="324"/>
      <c r="IK66" s="324"/>
      <c r="IL66" s="324"/>
      <c r="IM66" s="324"/>
      <c r="IN66" s="324"/>
      <c r="IO66" s="324"/>
      <c r="IP66" s="324"/>
      <c r="IQ66" s="324"/>
      <c r="IR66" s="324"/>
      <c r="IS66" s="324"/>
      <c r="IT66" s="324"/>
      <c r="IU66" s="324"/>
      <c r="IV66" s="324"/>
    </row>
    <row r="67" spans="1:256" s="109" customFormat="1" ht="23.45" customHeight="1" x14ac:dyDescent="0.35">
      <c r="A67" s="12"/>
      <c r="B67" s="12"/>
      <c r="C67" s="11" t="s">
        <v>42</v>
      </c>
      <c r="D67" s="11" t="s">
        <v>8</v>
      </c>
      <c r="E67" s="13">
        <v>10000</v>
      </c>
      <c r="F67" s="14" t="s">
        <v>6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:256" s="8" customFormat="1" ht="49.5" customHeight="1" x14ac:dyDescent="0.35">
      <c r="A68" s="373" t="s">
        <v>269</v>
      </c>
      <c r="B68" s="374"/>
      <c r="C68" s="374"/>
      <c r="D68" s="374"/>
      <c r="E68" s="374"/>
      <c r="F68" s="37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109" customFormat="1" ht="23.45" customHeight="1" x14ac:dyDescent="0.35">
      <c r="A69" s="12"/>
      <c r="B69" s="12"/>
      <c r="C69" s="11" t="s">
        <v>43</v>
      </c>
      <c r="D69" s="11" t="s">
        <v>8</v>
      </c>
      <c r="E69" s="13">
        <v>20000</v>
      </c>
      <c r="F69" s="14" t="s">
        <v>6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</row>
    <row r="70" spans="1:256" s="8" customFormat="1" ht="71.25" customHeight="1" x14ac:dyDescent="0.35">
      <c r="A70" s="370" t="s">
        <v>270</v>
      </c>
      <c r="B70" s="380"/>
      <c r="C70" s="380"/>
      <c r="D70" s="380"/>
      <c r="E70" s="380"/>
      <c r="F70" s="38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8" customFormat="1" ht="23.45" customHeight="1" x14ac:dyDescent="0.35">
      <c r="A71" s="101"/>
      <c r="B71" s="101"/>
      <c r="C71" s="11" t="s">
        <v>44</v>
      </c>
      <c r="D71" s="11" t="s">
        <v>5</v>
      </c>
      <c r="E71" s="13">
        <f>SUM(E74+E76+E72)</f>
        <v>430000</v>
      </c>
      <c r="F71" s="14" t="s">
        <v>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09" customFormat="1" ht="23.45" customHeight="1" x14ac:dyDescent="0.35">
      <c r="A72" s="12"/>
      <c r="B72" s="12"/>
      <c r="C72" s="11" t="s">
        <v>45</v>
      </c>
      <c r="D72" s="11" t="s">
        <v>8</v>
      </c>
      <c r="E72" s="13">
        <v>300000</v>
      </c>
      <c r="F72" s="14" t="s">
        <v>6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s="8" customFormat="1" ht="54" customHeight="1" x14ac:dyDescent="0.35">
      <c r="A73" s="373" t="s">
        <v>271</v>
      </c>
      <c r="B73" s="374"/>
      <c r="C73" s="374"/>
      <c r="D73" s="374"/>
      <c r="E73" s="374"/>
      <c r="F73" s="37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109" customFormat="1" ht="23.45" customHeight="1" x14ac:dyDescent="0.35">
      <c r="A74" s="12"/>
      <c r="B74" s="12"/>
      <c r="C74" s="11" t="s">
        <v>46</v>
      </c>
      <c r="D74" s="11" t="s">
        <v>8</v>
      </c>
      <c r="E74" s="13">
        <v>100000</v>
      </c>
      <c r="F74" s="14" t="s">
        <v>6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</row>
    <row r="75" spans="1:256" s="8" customFormat="1" ht="54" customHeight="1" x14ac:dyDescent="0.35">
      <c r="A75" s="373" t="s">
        <v>272</v>
      </c>
      <c r="B75" s="374"/>
      <c r="C75" s="374"/>
      <c r="D75" s="374"/>
      <c r="E75" s="374"/>
      <c r="F75" s="37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109" customFormat="1" ht="23.45" customHeight="1" x14ac:dyDescent="0.35">
      <c r="A76" s="12"/>
      <c r="B76" s="12"/>
      <c r="C76" s="11" t="s">
        <v>47</v>
      </c>
      <c r="D76" s="11" t="s">
        <v>8</v>
      </c>
      <c r="E76" s="13">
        <v>30000</v>
      </c>
      <c r="F76" s="14" t="s">
        <v>6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s="8" customFormat="1" ht="70.5" customHeight="1" x14ac:dyDescent="0.35">
      <c r="A77" s="373" t="s">
        <v>273</v>
      </c>
      <c r="B77" s="374"/>
      <c r="C77" s="374"/>
      <c r="D77" s="374"/>
      <c r="E77" s="374"/>
      <c r="F77" s="37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8" customFormat="1" ht="23.45" customHeight="1" x14ac:dyDescent="0.35">
      <c r="A78" s="101"/>
      <c r="B78" s="101"/>
      <c r="C78" s="11" t="s">
        <v>48</v>
      </c>
      <c r="D78" s="11" t="s">
        <v>5</v>
      </c>
      <c r="E78" s="13">
        <f>SUM(E79)</f>
        <v>5000</v>
      </c>
      <c r="F78" s="14" t="s">
        <v>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109" customFormat="1" ht="21" customHeight="1" x14ac:dyDescent="0.35">
      <c r="A79" s="12"/>
      <c r="B79" s="12"/>
      <c r="C79" s="11" t="s">
        <v>49</v>
      </c>
      <c r="D79" s="11" t="s">
        <v>8</v>
      </c>
      <c r="E79" s="13">
        <v>5000</v>
      </c>
      <c r="F79" s="14" t="s">
        <v>6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56" s="8" customFormat="1" ht="27" customHeight="1" x14ac:dyDescent="0.35">
      <c r="A80" s="373" t="s">
        <v>274</v>
      </c>
      <c r="B80" s="374"/>
      <c r="C80" s="374"/>
      <c r="D80" s="374"/>
      <c r="E80" s="374"/>
      <c r="F80" s="37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8" customFormat="1" ht="21" x14ac:dyDescent="0.35">
      <c r="A81" s="320"/>
      <c r="B81" s="321"/>
      <c r="C81" s="321"/>
      <c r="D81" s="321"/>
      <c r="E81" s="321"/>
      <c r="F81" s="3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8" customFormat="1" ht="21" x14ac:dyDescent="0.35">
      <c r="A82" s="320"/>
      <c r="B82" s="321"/>
      <c r="C82" s="321"/>
      <c r="D82" s="321"/>
      <c r="E82" s="321"/>
      <c r="F82" s="3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8" customFormat="1" ht="21" x14ac:dyDescent="0.35">
      <c r="A83" s="320"/>
      <c r="B83" s="321"/>
      <c r="C83" s="321"/>
      <c r="D83" s="321"/>
      <c r="E83" s="321"/>
      <c r="F83" s="3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21" x14ac:dyDescent="0.35">
      <c r="A84" s="320"/>
      <c r="B84" s="321"/>
      <c r="C84" s="321"/>
      <c r="D84" s="321"/>
      <c r="E84" s="321"/>
      <c r="F84" s="3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21" x14ac:dyDescent="0.35">
      <c r="A85" s="320"/>
      <c r="B85" s="321"/>
      <c r="C85" s="321"/>
      <c r="D85" s="321"/>
      <c r="E85" s="321"/>
      <c r="F85" s="3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21" x14ac:dyDescent="0.35">
      <c r="A86" s="320"/>
      <c r="B86" s="321"/>
      <c r="C86" s="321"/>
      <c r="D86" s="321"/>
      <c r="E86" s="321"/>
      <c r="F86" s="3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21" x14ac:dyDescent="0.35">
      <c r="A87" s="320"/>
      <c r="B87" s="321"/>
      <c r="C87" s="321"/>
      <c r="D87" s="321"/>
      <c r="E87" s="321"/>
      <c r="F87" s="3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" customFormat="1" ht="25.5" customHeight="1" x14ac:dyDescent="0.35">
      <c r="A88" s="101"/>
      <c r="B88" s="101"/>
      <c r="C88" s="11" t="s">
        <v>50</v>
      </c>
      <c r="D88" s="12"/>
      <c r="E88" s="12"/>
      <c r="F88" s="2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8" customFormat="1" ht="25.5" customHeight="1" x14ac:dyDescent="0.35">
      <c r="A89" s="101"/>
      <c r="B89" s="101"/>
      <c r="C89" s="12"/>
      <c r="D89" s="11" t="s">
        <v>5</v>
      </c>
      <c r="E89" s="13">
        <f>SUM(E90+E92)</f>
        <v>90000</v>
      </c>
      <c r="F89" s="14" t="s">
        <v>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109" customFormat="1" ht="21.75" customHeight="1" x14ac:dyDescent="0.35">
      <c r="A90" s="12"/>
      <c r="B90" s="12"/>
      <c r="C90" s="11" t="s">
        <v>51</v>
      </c>
      <c r="D90" s="11" t="s">
        <v>8</v>
      </c>
      <c r="E90" s="13">
        <v>80000</v>
      </c>
      <c r="F90" s="14" t="s">
        <v>6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56" s="109" customFormat="1" ht="114" customHeight="1" x14ac:dyDescent="0.35">
      <c r="A91" s="371" t="s">
        <v>275</v>
      </c>
      <c r="B91" s="371"/>
      <c r="C91" s="371"/>
      <c r="D91" s="371"/>
      <c r="E91" s="371"/>
      <c r="F91" s="371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</row>
    <row r="92" spans="1:256" s="306" customFormat="1" ht="30.75" customHeight="1" x14ac:dyDescent="0.3">
      <c r="A92" s="303"/>
      <c r="B92" s="303"/>
      <c r="C92" s="304" t="s">
        <v>52</v>
      </c>
      <c r="D92" s="299" t="s">
        <v>8</v>
      </c>
      <c r="E92" s="300">
        <v>10000</v>
      </c>
      <c r="F92" s="301" t="s">
        <v>6</v>
      </c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305"/>
      <c r="DG92" s="305"/>
      <c r="DH92" s="305"/>
      <c r="DI92" s="305"/>
      <c r="DJ92" s="305"/>
      <c r="DK92" s="305"/>
      <c r="DL92" s="305"/>
      <c r="DM92" s="305"/>
      <c r="DN92" s="305"/>
      <c r="DO92" s="305"/>
      <c r="DP92" s="305"/>
      <c r="DQ92" s="305"/>
      <c r="DR92" s="305"/>
      <c r="DS92" s="305"/>
      <c r="DT92" s="305"/>
      <c r="DU92" s="305"/>
      <c r="DV92" s="305"/>
      <c r="DW92" s="305"/>
      <c r="DX92" s="305"/>
      <c r="DY92" s="305"/>
      <c r="DZ92" s="305"/>
      <c r="EA92" s="305"/>
      <c r="EB92" s="305"/>
      <c r="EC92" s="305"/>
      <c r="ED92" s="305"/>
      <c r="EE92" s="305"/>
      <c r="EF92" s="305"/>
      <c r="EG92" s="305"/>
      <c r="EH92" s="305"/>
      <c r="EI92" s="305"/>
      <c r="EJ92" s="305"/>
      <c r="EK92" s="305"/>
      <c r="EL92" s="305"/>
      <c r="EM92" s="305"/>
      <c r="EN92" s="305"/>
      <c r="EO92" s="305"/>
      <c r="EP92" s="305"/>
      <c r="EQ92" s="305"/>
      <c r="ER92" s="305"/>
      <c r="ES92" s="305"/>
      <c r="ET92" s="305"/>
      <c r="EU92" s="305"/>
      <c r="EV92" s="305"/>
      <c r="EW92" s="305"/>
      <c r="EX92" s="305"/>
      <c r="EY92" s="305"/>
      <c r="EZ92" s="305"/>
      <c r="FA92" s="305"/>
      <c r="FB92" s="305"/>
      <c r="FC92" s="305"/>
      <c r="FD92" s="305"/>
      <c r="FE92" s="305"/>
      <c r="FF92" s="305"/>
      <c r="FG92" s="305"/>
      <c r="FH92" s="305"/>
      <c r="FI92" s="305"/>
      <c r="FJ92" s="305"/>
      <c r="FK92" s="305"/>
      <c r="FL92" s="305"/>
      <c r="FM92" s="305"/>
      <c r="FN92" s="305"/>
      <c r="FO92" s="305"/>
      <c r="FP92" s="305"/>
      <c r="FQ92" s="305"/>
      <c r="FR92" s="305"/>
      <c r="FS92" s="305"/>
      <c r="FT92" s="305"/>
      <c r="FU92" s="305"/>
      <c r="FV92" s="305"/>
      <c r="FW92" s="305"/>
      <c r="FX92" s="305"/>
      <c r="FY92" s="305"/>
      <c r="FZ92" s="305"/>
      <c r="GA92" s="305"/>
      <c r="GB92" s="305"/>
      <c r="GC92" s="305"/>
      <c r="GD92" s="305"/>
      <c r="GE92" s="305"/>
      <c r="GF92" s="305"/>
      <c r="GG92" s="305"/>
      <c r="GH92" s="305"/>
      <c r="GI92" s="305"/>
      <c r="GJ92" s="305"/>
      <c r="GK92" s="305"/>
      <c r="GL92" s="305"/>
      <c r="GM92" s="305"/>
      <c r="GN92" s="305"/>
      <c r="GO92" s="305"/>
      <c r="GP92" s="305"/>
      <c r="GQ92" s="305"/>
      <c r="GR92" s="305"/>
      <c r="GS92" s="305"/>
      <c r="GT92" s="305"/>
      <c r="GU92" s="305"/>
      <c r="GV92" s="305"/>
      <c r="GW92" s="305"/>
      <c r="GX92" s="305"/>
      <c r="GY92" s="305"/>
      <c r="GZ92" s="305"/>
      <c r="HA92" s="305"/>
      <c r="HB92" s="305"/>
      <c r="HC92" s="305"/>
      <c r="HD92" s="305"/>
      <c r="HE92" s="305"/>
      <c r="HF92" s="305"/>
      <c r="HG92" s="305"/>
      <c r="HH92" s="305"/>
      <c r="HI92" s="305"/>
      <c r="HJ92" s="305"/>
      <c r="HK92" s="305"/>
      <c r="HL92" s="305"/>
      <c r="HM92" s="305"/>
      <c r="HN92" s="305"/>
      <c r="HO92" s="305"/>
      <c r="HP92" s="305"/>
      <c r="HQ92" s="305"/>
      <c r="HR92" s="305"/>
      <c r="HS92" s="305"/>
      <c r="HT92" s="305"/>
      <c r="HU92" s="305"/>
      <c r="HV92" s="305"/>
      <c r="HW92" s="305"/>
      <c r="HX92" s="305"/>
      <c r="HY92" s="305"/>
      <c r="HZ92" s="305"/>
      <c r="IA92" s="305"/>
      <c r="IB92" s="305"/>
      <c r="IC92" s="305"/>
      <c r="ID92" s="305"/>
      <c r="IE92" s="305"/>
      <c r="IF92" s="305"/>
      <c r="IG92" s="305"/>
      <c r="IH92" s="305"/>
      <c r="II92" s="305"/>
      <c r="IJ92" s="305"/>
      <c r="IK92" s="305"/>
      <c r="IL92" s="305"/>
      <c r="IM92" s="305"/>
      <c r="IN92" s="305"/>
      <c r="IO92" s="305"/>
      <c r="IP92" s="305"/>
      <c r="IQ92" s="305"/>
      <c r="IR92" s="305"/>
      <c r="IS92" s="305"/>
      <c r="IT92" s="305"/>
      <c r="IU92" s="305"/>
      <c r="IV92" s="305"/>
    </row>
    <row r="93" spans="1:256" s="327" customFormat="1" ht="107.25" customHeight="1" x14ac:dyDescent="0.5">
      <c r="A93" s="372" t="s">
        <v>276</v>
      </c>
      <c r="B93" s="372"/>
      <c r="C93" s="372"/>
      <c r="D93" s="372"/>
      <c r="E93" s="372"/>
      <c r="F93" s="372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326"/>
      <c r="FL93" s="326"/>
      <c r="FM93" s="326"/>
      <c r="FN93" s="326"/>
      <c r="FO93" s="326"/>
      <c r="FP93" s="326"/>
      <c r="FQ93" s="326"/>
      <c r="FR93" s="326"/>
      <c r="FS93" s="326"/>
      <c r="FT93" s="326"/>
      <c r="FU93" s="326"/>
      <c r="FV93" s="326"/>
      <c r="FW93" s="326"/>
      <c r="FX93" s="326"/>
      <c r="FY93" s="326"/>
      <c r="FZ93" s="326"/>
      <c r="GA93" s="326"/>
      <c r="GB93" s="326"/>
      <c r="GC93" s="326"/>
      <c r="GD93" s="326"/>
      <c r="GE93" s="326"/>
      <c r="GF93" s="326"/>
      <c r="GG93" s="326"/>
      <c r="GH93" s="326"/>
      <c r="GI93" s="326"/>
      <c r="GJ93" s="326"/>
      <c r="GK93" s="326"/>
      <c r="GL93" s="326"/>
      <c r="GM93" s="326"/>
      <c r="GN93" s="326"/>
      <c r="GO93" s="326"/>
      <c r="GP93" s="326"/>
      <c r="GQ93" s="326"/>
      <c r="GR93" s="326"/>
      <c r="GS93" s="326"/>
      <c r="GT93" s="326"/>
      <c r="GU93" s="326"/>
      <c r="GV93" s="326"/>
      <c r="GW93" s="326"/>
      <c r="GX93" s="326"/>
      <c r="GY93" s="326"/>
      <c r="GZ93" s="326"/>
      <c r="HA93" s="326"/>
      <c r="HB93" s="326"/>
      <c r="HC93" s="326"/>
      <c r="HD93" s="326"/>
      <c r="HE93" s="326"/>
      <c r="HF93" s="326"/>
      <c r="HG93" s="326"/>
      <c r="HH93" s="326"/>
      <c r="HI93" s="326"/>
      <c r="HJ93" s="326"/>
      <c r="HK93" s="326"/>
      <c r="HL93" s="326"/>
      <c r="HM93" s="326"/>
      <c r="HN93" s="326"/>
      <c r="HO93" s="326"/>
      <c r="HP93" s="326"/>
      <c r="HQ93" s="326"/>
      <c r="HR93" s="326"/>
      <c r="HS93" s="326"/>
      <c r="HT93" s="326"/>
      <c r="HU93" s="326"/>
      <c r="HV93" s="326"/>
      <c r="HW93" s="326"/>
      <c r="HX93" s="326"/>
      <c r="HY93" s="326"/>
      <c r="HZ93" s="326"/>
      <c r="IA93" s="326"/>
      <c r="IB93" s="326"/>
      <c r="IC93" s="326"/>
      <c r="ID93" s="326"/>
      <c r="IE93" s="326"/>
      <c r="IF93" s="326"/>
      <c r="IG93" s="326"/>
      <c r="IH93" s="326"/>
      <c r="II93" s="326"/>
      <c r="IJ93" s="326"/>
      <c r="IK93" s="326"/>
      <c r="IL93" s="326"/>
      <c r="IM93" s="326"/>
      <c r="IN93" s="326"/>
      <c r="IO93" s="326"/>
      <c r="IP93" s="326"/>
      <c r="IQ93" s="326"/>
      <c r="IR93" s="326"/>
      <c r="IS93" s="326"/>
      <c r="IT93" s="326"/>
      <c r="IU93" s="326"/>
      <c r="IV93" s="326"/>
    </row>
    <row r="94" spans="1:256" s="333" customFormat="1" ht="43.5" customHeight="1" x14ac:dyDescent="0.5">
      <c r="A94" s="373" t="s">
        <v>53</v>
      </c>
      <c r="B94" s="382"/>
      <c r="C94" s="382"/>
      <c r="D94" s="382"/>
      <c r="E94" s="382"/>
      <c r="F94" s="38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  <c r="CD94" s="332"/>
      <c r="CE94" s="332"/>
      <c r="CF94" s="332"/>
      <c r="CG94" s="332"/>
      <c r="CH94" s="332"/>
      <c r="CI94" s="332"/>
      <c r="CJ94" s="332"/>
      <c r="CK94" s="332"/>
      <c r="CL94" s="332"/>
      <c r="CM94" s="332"/>
      <c r="CN94" s="332"/>
      <c r="CO94" s="332"/>
      <c r="CP94" s="332"/>
      <c r="CQ94" s="332"/>
      <c r="CR94" s="332"/>
      <c r="CS94" s="332"/>
      <c r="CT94" s="332"/>
      <c r="CU94" s="332"/>
      <c r="CV94" s="332"/>
      <c r="CW94" s="332"/>
      <c r="CX94" s="332"/>
      <c r="CY94" s="332"/>
      <c r="CZ94" s="332"/>
      <c r="DA94" s="332"/>
      <c r="DB94" s="332"/>
      <c r="DC94" s="332"/>
      <c r="DD94" s="332"/>
      <c r="DE94" s="332"/>
      <c r="DF94" s="332"/>
      <c r="DG94" s="332"/>
      <c r="DH94" s="332"/>
      <c r="DI94" s="332"/>
      <c r="DJ94" s="332"/>
      <c r="DK94" s="332"/>
      <c r="DL94" s="332"/>
      <c r="DM94" s="332"/>
      <c r="DN94" s="332"/>
      <c r="DO94" s="332"/>
      <c r="DP94" s="332"/>
      <c r="DQ94" s="332"/>
      <c r="DR94" s="332"/>
      <c r="DS94" s="332"/>
      <c r="DT94" s="332"/>
      <c r="DU94" s="332"/>
      <c r="DV94" s="332"/>
      <c r="DW94" s="332"/>
      <c r="DX94" s="332"/>
      <c r="DY94" s="332"/>
      <c r="DZ94" s="332"/>
      <c r="EA94" s="332"/>
      <c r="EB94" s="332"/>
      <c r="EC94" s="332"/>
      <c r="ED94" s="332"/>
      <c r="EE94" s="332"/>
      <c r="EF94" s="332"/>
      <c r="EG94" s="332"/>
      <c r="EH94" s="332"/>
      <c r="EI94" s="332"/>
      <c r="EJ94" s="332"/>
      <c r="EK94" s="332"/>
      <c r="EL94" s="332"/>
      <c r="EM94" s="332"/>
      <c r="EN94" s="332"/>
      <c r="EO94" s="332"/>
      <c r="EP94" s="332"/>
      <c r="EQ94" s="332"/>
      <c r="ER94" s="332"/>
      <c r="ES94" s="332"/>
      <c r="ET94" s="332"/>
      <c r="EU94" s="332"/>
      <c r="EV94" s="332"/>
      <c r="EW94" s="332"/>
      <c r="EX94" s="332"/>
      <c r="EY94" s="332"/>
      <c r="EZ94" s="332"/>
      <c r="FA94" s="332"/>
      <c r="FB94" s="332"/>
      <c r="FC94" s="332"/>
      <c r="FD94" s="332"/>
      <c r="FE94" s="332"/>
      <c r="FF94" s="332"/>
      <c r="FG94" s="332"/>
      <c r="FH94" s="332"/>
      <c r="FI94" s="332"/>
      <c r="FJ94" s="332"/>
      <c r="FK94" s="332"/>
      <c r="FL94" s="332"/>
      <c r="FM94" s="332"/>
      <c r="FN94" s="332"/>
      <c r="FO94" s="332"/>
      <c r="FP94" s="332"/>
      <c r="FQ94" s="332"/>
      <c r="FR94" s="332"/>
      <c r="FS94" s="332"/>
      <c r="FT94" s="332"/>
      <c r="FU94" s="332"/>
      <c r="FV94" s="332"/>
      <c r="FW94" s="332"/>
      <c r="FX94" s="332"/>
      <c r="FY94" s="332"/>
      <c r="FZ94" s="332"/>
      <c r="GA94" s="332"/>
      <c r="GB94" s="332"/>
      <c r="GC94" s="332"/>
      <c r="GD94" s="332"/>
      <c r="GE94" s="332"/>
      <c r="GF94" s="332"/>
      <c r="GG94" s="332"/>
      <c r="GH94" s="332"/>
      <c r="GI94" s="332"/>
      <c r="GJ94" s="332"/>
      <c r="GK94" s="332"/>
      <c r="GL94" s="332"/>
      <c r="GM94" s="332"/>
      <c r="GN94" s="332"/>
      <c r="GO94" s="332"/>
      <c r="GP94" s="332"/>
      <c r="GQ94" s="332"/>
      <c r="GR94" s="332"/>
      <c r="GS94" s="332"/>
      <c r="GT94" s="332"/>
      <c r="GU94" s="332"/>
      <c r="GV94" s="332"/>
      <c r="GW94" s="332"/>
      <c r="GX94" s="332"/>
      <c r="GY94" s="332"/>
      <c r="GZ94" s="332"/>
      <c r="HA94" s="332"/>
      <c r="HB94" s="332"/>
      <c r="HC94" s="332"/>
      <c r="HD94" s="332"/>
      <c r="HE94" s="332"/>
      <c r="HF94" s="332"/>
      <c r="HG94" s="332"/>
      <c r="HH94" s="332"/>
      <c r="HI94" s="332"/>
      <c r="HJ94" s="332"/>
      <c r="HK94" s="332"/>
      <c r="HL94" s="332"/>
      <c r="HM94" s="332"/>
      <c r="HN94" s="332"/>
      <c r="HO94" s="332"/>
      <c r="HP94" s="332"/>
      <c r="HQ94" s="332"/>
      <c r="HR94" s="332"/>
      <c r="HS94" s="332"/>
      <c r="HT94" s="332"/>
      <c r="HU94" s="332"/>
      <c r="HV94" s="332"/>
      <c r="HW94" s="332"/>
      <c r="HX94" s="332"/>
      <c r="HY94" s="332"/>
      <c r="HZ94" s="332"/>
      <c r="IA94" s="332"/>
      <c r="IB94" s="332"/>
      <c r="IC94" s="332"/>
      <c r="ID94" s="332"/>
      <c r="IE94" s="332"/>
      <c r="IF94" s="332"/>
      <c r="IG94" s="332"/>
      <c r="IH94" s="332"/>
      <c r="II94" s="332"/>
      <c r="IJ94" s="332"/>
      <c r="IK94" s="332"/>
      <c r="IL94" s="332"/>
      <c r="IM94" s="332"/>
      <c r="IN94" s="332"/>
      <c r="IO94" s="332"/>
      <c r="IP94" s="332"/>
      <c r="IQ94" s="332"/>
      <c r="IR94" s="332"/>
      <c r="IS94" s="332"/>
      <c r="IT94" s="332"/>
      <c r="IU94" s="332"/>
      <c r="IV94" s="332"/>
    </row>
    <row r="95" spans="1:256" s="333" customFormat="1" ht="45" customHeight="1" x14ac:dyDescent="0.5">
      <c r="A95" s="373" t="s">
        <v>54</v>
      </c>
      <c r="B95" s="382"/>
      <c r="C95" s="382"/>
      <c r="D95" s="382"/>
      <c r="E95" s="382"/>
      <c r="F95" s="38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  <c r="DB95" s="332"/>
      <c r="DC95" s="332"/>
      <c r="DD95" s="332"/>
      <c r="DE95" s="332"/>
      <c r="DF95" s="332"/>
      <c r="DG95" s="332"/>
      <c r="DH95" s="332"/>
      <c r="DI95" s="332"/>
      <c r="DJ95" s="332"/>
      <c r="DK95" s="332"/>
      <c r="DL95" s="332"/>
      <c r="DM95" s="332"/>
      <c r="DN95" s="332"/>
      <c r="DO95" s="332"/>
      <c r="DP95" s="332"/>
      <c r="DQ95" s="332"/>
      <c r="DR95" s="332"/>
      <c r="DS95" s="332"/>
      <c r="DT95" s="332"/>
      <c r="DU95" s="332"/>
      <c r="DV95" s="332"/>
      <c r="DW95" s="332"/>
      <c r="DX95" s="332"/>
      <c r="DY95" s="332"/>
      <c r="DZ95" s="332"/>
      <c r="EA95" s="332"/>
      <c r="EB95" s="332"/>
      <c r="EC95" s="332"/>
      <c r="ED95" s="332"/>
      <c r="EE95" s="332"/>
      <c r="EF95" s="332"/>
      <c r="EG95" s="332"/>
      <c r="EH95" s="332"/>
      <c r="EI95" s="332"/>
      <c r="EJ95" s="332"/>
      <c r="EK95" s="332"/>
      <c r="EL95" s="332"/>
      <c r="EM95" s="332"/>
      <c r="EN95" s="332"/>
      <c r="EO95" s="332"/>
      <c r="EP95" s="332"/>
      <c r="EQ95" s="332"/>
      <c r="ER95" s="332"/>
      <c r="ES95" s="332"/>
      <c r="ET95" s="332"/>
      <c r="EU95" s="332"/>
      <c r="EV95" s="332"/>
      <c r="EW95" s="332"/>
      <c r="EX95" s="332"/>
      <c r="EY95" s="332"/>
      <c r="EZ95" s="332"/>
      <c r="FA95" s="332"/>
      <c r="FB95" s="332"/>
      <c r="FC95" s="332"/>
      <c r="FD95" s="332"/>
      <c r="FE95" s="332"/>
      <c r="FF95" s="332"/>
      <c r="FG95" s="332"/>
      <c r="FH95" s="332"/>
      <c r="FI95" s="332"/>
      <c r="FJ95" s="332"/>
      <c r="FK95" s="332"/>
      <c r="FL95" s="332"/>
      <c r="FM95" s="332"/>
      <c r="FN95" s="332"/>
      <c r="FO95" s="332"/>
      <c r="FP95" s="332"/>
      <c r="FQ95" s="332"/>
      <c r="FR95" s="332"/>
      <c r="FS95" s="332"/>
      <c r="FT95" s="332"/>
      <c r="FU95" s="332"/>
      <c r="FV95" s="332"/>
      <c r="FW95" s="332"/>
      <c r="FX95" s="332"/>
      <c r="FY95" s="332"/>
      <c r="FZ95" s="332"/>
      <c r="GA95" s="332"/>
      <c r="GB95" s="332"/>
      <c r="GC95" s="332"/>
      <c r="GD95" s="332"/>
      <c r="GE95" s="332"/>
      <c r="GF95" s="332"/>
      <c r="GG95" s="332"/>
      <c r="GH95" s="332"/>
      <c r="GI95" s="332"/>
      <c r="GJ95" s="332"/>
      <c r="GK95" s="332"/>
      <c r="GL95" s="332"/>
      <c r="GM95" s="332"/>
      <c r="GN95" s="332"/>
      <c r="GO95" s="332"/>
      <c r="GP95" s="332"/>
      <c r="GQ95" s="332"/>
      <c r="GR95" s="332"/>
      <c r="GS95" s="332"/>
      <c r="GT95" s="332"/>
      <c r="GU95" s="332"/>
      <c r="GV95" s="332"/>
      <c r="GW95" s="332"/>
      <c r="GX95" s="332"/>
      <c r="GY95" s="332"/>
      <c r="GZ95" s="332"/>
      <c r="HA95" s="332"/>
      <c r="HB95" s="332"/>
      <c r="HC95" s="332"/>
      <c r="HD95" s="332"/>
      <c r="HE95" s="332"/>
      <c r="HF95" s="332"/>
      <c r="HG95" s="332"/>
      <c r="HH95" s="332"/>
      <c r="HI95" s="332"/>
      <c r="HJ95" s="332"/>
      <c r="HK95" s="332"/>
      <c r="HL95" s="332"/>
      <c r="HM95" s="332"/>
      <c r="HN95" s="332"/>
      <c r="HO95" s="332"/>
      <c r="HP95" s="332"/>
      <c r="HQ95" s="332"/>
      <c r="HR95" s="332"/>
      <c r="HS95" s="332"/>
      <c r="HT95" s="332"/>
      <c r="HU95" s="332"/>
      <c r="HV95" s="332"/>
      <c r="HW95" s="332"/>
      <c r="HX95" s="332"/>
      <c r="HY95" s="332"/>
      <c r="HZ95" s="332"/>
      <c r="IA95" s="332"/>
      <c r="IB95" s="332"/>
      <c r="IC95" s="332"/>
      <c r="ID95" s="332"/>
      <c r="IE95" s="332"/>
      <c r="IF95" s="332"/>
      <c r="IG95" s="332"/>
      <c r="IH95" s="332"/>
      <c r="II95" s="332"/>
      <c r="IJ95" s="332"/>
      <c r="IK95" s="332"/>
      <c r="IL95" s="332"/>
      <c r="IM95" s="332"/>
      <c r="IN95" s="332"/>
      <c r="IO95" s="332"/>
      <c r="IP95" s="332"/>
      <c r="IQ95" s="332"/>
      <c r="IR95" s="332"/>
      <c r="IS95" s="332"/>
      <c r="IT95" s="332"/>
      <c r="IU95" s="332"/>
      <c r="IV95" s="332"/>
    </row>
    <row r="96" spans="1:256" s="8" customFormat="1" ht="24.75" customHeight="1" x14ac:dyDescent="0.35">
      <c r="A96" s="370" t="s">
        <v>306</v>
      </c>
      <c r="B96" s="380"/>
      <c r="C96" s="380"/>
      <c r="D96" s="380"/>
      <c r="E96" s="380"/>
      <c r="F96" s="38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8" customFormat="1" ht="23.45" customHeight="1" x14ac:dyDescent="0.35">
      <c r="A97" s="12"/>
      <c r="B97" s="12"/>
      <c r="C97" s="11" t="s">
        <v>55</v>
      </c>
      <c r="D97" s="11" t="s">
        <v>5</v>
      </c>
      <c r="E97" s="13">
        <f>E98+E100+E102+E104</f>
        <v>158000</v>
      </c>
      <c r="F97" s="14" t="s">
        <v>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109" customFormat="1" ht="23.45" customHeight="1" x14ac:dyDescent="0.35">
      <c r="A98" s="12"/>
      <c r="B98" s="12"/>
      <c r="C98" s="11" t="s">
        <v>313</v>
      </c>
      <c r="D98" s="11" t="s">
        <v>8</v>
      </c>
      <c r="E98" s="13">
        <v>100000</v>
      </c>
      <c r="F98" s="14" t="s">
        <v>6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</row>
    <row r="99" spans="1:256" s="8" customFormat="1" ht="71.25" customHeight="1" x14ac:dyDescent="0.35">
      <c r="A99" s="373" t="s">
        <v>277</v>
      </c>
      <c r="B99" s="374"/>
      <c r="C99" s="374"/>
      <c r="D99" s="374"/>
      <c r="E99" s="374"/>
      <c r="F99" s="37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109" customFormat="1" ht="23.45" customHeight="1" x14ac:dyDescent="0.35">
      <c r="A100" s="12"/>
      <c r="B100" s="12"/>
      <c r="C100" s="11" t="s">
        <v>312</v>
      </c>
      <c r="D100" s="11" t="s">
        <v>8</v>
      </c>
      <c r="E100" s="13">
        <v>5000</v>
      </c>
      <c r="F100" s="14" t="s">
        <v>6</v>
      </c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  <c r="IP100" s="108"/>
      <c r="IQ100" s="108"/>
      <c r="IR100" s="108"/>
      <c r="IS100" s="108"/>
      <c r="IT100" s="108"/>
      <c r="IU100" s="108"/>
      <c r="IV100" s="108"/>
    </row>
    <row r="101" spans="1:256" s="8" customFormat="1" ht="26.25" customHeight="1" x14ac:dyDescent="0.35">
      <c r="A101" s="373" t="s">
        <v>278</v>
      </c>
      <c r="B101" s="374"/>
      <c r="C101" s="374"/>
      <c r="D101" s="374"/>
      <c r="E101" s="374"/>
      <c r="F101" s="37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109" customFormat="1" ht="23.25" customHeight="1" x14ac:dyDescent="0.35">
      <c r="A102" s="12"/>
      <c r="B102" s="12"/>
      <c r="C102" s="11" t="s">
        <v>311</v>
      </c>
      <c r="D102" s="11" t="s">
        <v>8</v>
      </c>
      <c r="E102" s="13">
        <v>3000</v>
      </c>
      <c r="F102" s="14" t="s">
        <v>6</v>
      </c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  <c r="IP102" s="108"/>
      <c r="IQ102" s="108"/>
      <c r="IR102" s="108"/>
      <c r="IS102" s="108"/>
      <c r="IT102" s="108"/>
      <c r="IU102" s="108"/>
      <c r="IV102" s="108"/>
    </row>
    <row r="103" spans="1:256" s="8" customFormat="1" ht="29.25" customHeight="1" x14ac:dyDescent="0.35">
      <c r="A103" s="373" t="s">
        <v>279</v>
      </c>
      <c r="B103" s="374"/>
      <c r="C103" s="374"/>
      <c r="D103" s="374"/>
      <c r="E103" s="374"/>
      <c r="F103" s="37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109" customFormat="1" ht="24" customHeight="1" x14ac:dyDescent="0.35">
      <c r="A104" s="12"/>
      <c r="B104" s="12"/>
      <c r="C104" s="11" t="s">
        <v>310</v>
      </c>
      <c r="D104" s="11" t="s">
        <v>8</v>
      </c>
      <c r="E104" s="191">
        <v>50000</v>
      </c>
      <c r="F104" s="14" t="s">
        <v>6</v>
      </c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</row>
    <row r="105" spans="1:256" s="8" customFormat="1" ht="50.25" customHeight="1" x14ac:dyDescent="0.35">
      <c r="A105" s="373" t="s">
        <v>280</v>
      </c>
      <c r="B105" s="374"/>
      <c r="C105" s="374"/>
      <c r="D105" s="374"/>
      <c r="E105" s="374"/>
      <c r="F105" s="37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8" customFormat="1" ht="21" x14ac:dyDescent="0.35">
      <c r="A106" s="334"/>
      <c r="B106" s="335"/>
      <c r="C106" s="335"/>
      <c r="D106" s="335"/>
      <c r="E106" s="335"/>
      <c r="F106" s="33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8" customFormat="1" ht="21" x14ac:dyDescent="0.35">
      <c r="A107" s="334"/>
      <c r="B107" s="335"/>
      <c r="C107" s="335"/>
      <c r="D107" s="335"/>
      <c r="E107" s="335"/>
      <c r="F107" s="33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333" customFormat="1" ht="25.5" customHeight="1" x14ac:dyDescent="0.5">
      <c r="A108" s="328"/>
      <c r="B108" s="329" t="s">
        <v>59</v>
      </c>
      <c r="C108" s="328"/>
      <c r="D108" s="329" t="s">
        <v>5</v>
      </c>
      <c r="E108" s="330">
        <f>SUM(E109+E111+E113+E117+E119+E121)</f>
        <v>118000</v>
      </c>
      <c r="F108" s="331" t="s">
        <v>6</v>
      </c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  <c r="BK108" s="332"/>
      <c r="BL108" s="332"/>
      <c r="BM108" s="332"/>
      <c r="BN108" s="332"/>
      <c r="BO108" s="332"/>
      <c r="BP108" s="332"/>
      <c r="BQ108" s="332"/>
      <c r="BR108" s="332"/>
      <c r="BS108" s="332"/>
      <c r="BT108" s="332"/>
      <c r="BU108" s="332"/>
      <c r="BV108" s="332"/>
      <c r="BW108" s="332"/>
      <c r="BX108" s="332"/>
      <c r="BY108" s="332"/>
      <c r="BZ108" s="332"/>
      <c r="CA108" s="332"/>
      <c r="CB108" s="332"/>
      <c r="CC108" s="332"/>
      <c r="CD108" s="332"/>
      <c r="CE108" s="332"/>
      <c r="CF108" s="332"/>
      <c r="CG108" s="332"/>
      <c r="CH108" s="332"/>
      <c r="CI108" s="332"/>
      <c r="CJ108" s="332"/>
      <c r="CK108" s="332"/>
      <c r="CL108" s="332"/>
      <c r="CM108" s="332"/>
      <c r="CN108" s="332"/>
      <c r="CO108" s="332"/>
      <c r="CP108" s="332"/>
      <c r="CQ108" s="332"/>
      <c r="CR108" s="332"/>
      <c r="CS108" s="332"/>
      <c r="CT108" s="332"/>
      <c r="CU108" s="332"/>
      <c r="CV108" s="332"/>
      <c r="CW108" s="332"/>
      <c r="CX108" s="332"/>
      <c r="CY108" s="332"/>
      <c r="CZ108" s="332"/>
      <c r="DA108" s="332"/>
      <c r="DB108" s="332"/>
      <c r="DC108" s="332"/>
      <c r="DD108" s="332"/>
      <c r="DE108" s="332"/>
      <c r="DF108" s="332"/>
      <c r="DG108" s="332"/>
      <c r="DH108" s="332"/>
      <c r="DI108" s="332"/>
      <c r="DJ108" s="332"/>
      <c r="DK108" s="332"/>
      <c r="DL108" s="332"/>
      <c r="DM108" s="332"/>
      <c r="DN108" s="332"/>
      <c r="DO108" s="332"/>
      <c r="DP108" s="332"/>
      <c r="DQ108" s="332"/>
      <c r="DR108" s="332"/>
      <c r="DS108" s="332"/>
      <c r="DT108" s="332"/>
      <c r="DU108" s="332"/>
      <c r="DV108" s="332"/>
      <c r="DW108" s="332"/>
      <c r="DX108" s="332"/>
      <c r="DY108" s="332"/>
      <c r="DZ108" s="332"/>
      <c r="EA108" s="332"/>
      <c r="EB108" s="332"/>
      <c r="EC108" s="332"/>
      <c r="ED108" s="332"/>
      <c r="EE108" s="332"/>
      <c r="EF108" s="332"/>
      <c r="EG108" s="332"/>
      <c r="EH108" s="332"/>
      <c r="EI108" s="332"/>
      <c r="EJ108" s="332"/>
      <c r="EK108" s="332"/>
      <c r="EL108" s="332"/>
      <c r="EM108" s="332"/>
      <c r="EN108" s="332"/>
      <c r="EO108" s="332"/>
      <c r="EP108" s="332"/>
      <c r="EQ108" s="332"/>
      <c r="ER108" s="332"/>
      <c r="ES108" s="332"/>
      <c r="ET108" s="332"/>
      <c r="EU108" s="332"/>
      <c r="EV108" s="332"/>
      <c r="EW108" s="332"/>
      <c r="EX108" s="332"/>
      <c r="EY108" s="332"/>
      <c r="EZ108" s="332"/>
      <c r="FA108" s="332"/>
      <c r="FB108" s="332"/>
      <c r="FC108" s="332"/>
      <c r="FD108" s="332"/>
      <c r="FE108" s="332"/>
      <c r="FF108" s="332"/>
      <c r="FG108" s="332"/>
      <c r="FH108" s="332"/>
      <c r="FI108" s="332"/>
      <c r="FJ108" s="332"/>
      <c r="FK108" s="332"/>
      <c r="FL108" s="332"/>
      <c r="FM108" s="332"/>
      <c r="FN108" s="332"/>
      <c r="FO108" s="332"/>
      <c r="FP108" s="332"/>
      <c r="FQ108" s="332"/>
      <c r="FR108" s="332"/>
      <c r="FS108" s="332"/>
      <c r="FT108" s="332"/>
      <c r="FU108" s="332"/>
      <c r="FV108" s="332"/>
      <c r="FW108" s="332"/>
      <c r="FX108" s="332"/>
      <c r="FY108" s="332"/>
      <c r="FZ108" s="332"/>
      <c r="GA108" s="332"/>
      <c r="GB108" s="332"/>
      <c r="GC108" s="332"/>
      <c r="GD108" s="332"/>
      <c r="GE108" s="332"/>
      <c r="GF108" s="332"/>
      <c r="GG108" s="332"/>
      <c r="GH108" s="332"/>
      <c r="GI108" s="332"/>
      <c r="GJ108" s="332"/>
      <c r="GK108" s="332"/>
      <c r="GL108" s="332"/>
      <c r="GM108" s="332"/>
      <c r="GN108" s="332"/>
      <c r="GO108" s="332"/>
      <c r="GP108" s="332"/>
      <c r="GQ108" s="332"/>
      <c r="GR108" s="332"/>
      <c r="GS108" s="332"/>
      <c r="GT108" s="332"/>
      <c r="GU108" s="332"/>
      <c r="GV108" s="332"/>
      <c r="GW108" s="332"/>
      <c r="GX108" s="332"/>
      <c r="GY108" s="332"/>
      <c r="GZ108" s="332"/>
      <c r="HA108" s="332"/>
      <c r="HB108" s="332"/>
      <c r="HC108" s="332"/>
      <c r="HD108" s="332"/>
      <c r="HE108" s="332"/>
      <c r="HF108" s="332"/>
      <c r="HG108" s="332"/>
      <c r="HH108" s="332"/>
      <c r="HI108" s="332"/>
      <c r="HJ108" s="332"/>
      <c r="HK108" s="332"/>
      <c r="HL108" s="332"/>
      <c r="HM108" s="332"/>
      <c r="HN108" s="332"/>
      <c r="HO108" s="332"/>
      <c r="HP108" s="332"/>
      <c r="HQ108" s="332"/>
      <c r="HR108" s="332"/>
      <c r="HS108" s="332"/>
      <c r="HT108" s="332"/>
      <c r="HU108" s="332"/>
      <c r="HV108" s="332"/>
      <c r="HW108" s="332"/>
      <c r="HX108" s="332"/>
      <c r="HY108" s="332"/>
      <c r="HZ108" s="332"/>
      <c r="IA108" s="332"/>
      <c r="IB108" s="332"/>
      <c r="IC108" s="332"/>
      <c r="ID108" s="332"/>
      <c r="IE108" s="332"/>
      <c r="IF108" s="332"/>
      <c r="IG108" s="332"/>
      <c r="IH108" s="332"/>
      <c r="II108" s="332"/>
      <c r="IJ108" s="332"/>
      <c r="IK108" s="332"/>
      <c r="IL108" s="332"/>
      <c r="IM108" s="332"/>
      <c r="IN108" s="332"/>
      <c r="IO108" s="332"/>
      <c r="IP108" s="332"/>
      <c r="IQ108" s="332"/>
      <c r="IR108" s="332"/>
      <c r="IS108" s="332"/>
      <c r="IT108" s="332"/>
      <c r="IU108" s="332"/>
      <c r="IV108" s="332"/>
    </row>
    <row r="109" spans="1:256" s="109" customFormat="1" ht="23.45" customHeight="1" x14ac:dyDescent="0.35">
      <c r="A109" s="12"/>
      <c r="B109" s="12"/>
      <c r="C109" s="11" t="s">
        <v>60</v>
      </c>
      <c r="D109" s="11" t="s">
        <v>8</v>
      </c>
      <c r="E109" s="13">
        <v>2000</v>
      </c>
      <c r="F109" s="14" t="s">
        <v>6</v>
      </c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</row>
    <row r="110" spans="1:256" s="8" customFormat="1" ht="71.25" customHeight="1" x14ac:dyDescent="0.35">
      <c r="A110" s="373" t="s">
        <v>297</v>
      </c>
      <c r="B110" s="374"/>
      <c r="C110" s="374"/>
      <c r="D110" s="374"/>
      <c r="E110" s="374"/>
      <c r="F110" s="37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s="109" customFormat="1" ht="23.45" customHeight="1" x14ac:dyDescent="0.35">
      <c r="A111" s="12"/>
      <c r="B111" s="12"/>
      <c r="C111" s="11" t="s">
        <v>61</v>
      </c>
      <c r="D111" s="11" t="s">
        <v>8</v>
      </c>
      <c r="E111" s="13">
        <v>2000</v>
      </c>
      <c r="F111" s="14" t="s">
        <v>6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  <c r="IP111" s="108"/>
      <c r="IQ111" s="108"/>
      <c r="IR111" s="108"/>
      <c r="IS111" s="108"/>
      <c r="IT111" s="108"/>
      <c r="IU111" s="108"/>
      <c r="IV111" s="108"/>
    </row>
    <row r="112" spans="1:256" s="8" customFormat="1" ht="23.25" customHeight="1" x14ac:dyDescent="0.35">
      <c r="A112" s="29" t="s">
        <v>281</v>
      </c>
      <c r="B112" s="30"/>
      <c r="C112" s="30"/>
      <c r="D112" s="30"/>
      <c r="E112" s="30"/>
      <c r="F112" s="3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s="109" customFormat="1" ht="25.5" customHeight="1" x14ac:dyDescent="0.35">
      <c r="A113" s="12"/>
      <c r="B113" s="12"/>
      <c r="C113" s="11" t="s">
        <v>62</v>
      </c>
      <c r="D113" s="11" t="s">
        <v>8</v>
      </c>
      <c r="E113" s="13">
        <v>100000</v>
      </c>
      <c r="F113" s="14" t="s">
        <v>6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  <c r="IP113" s="108"/>
      <c r="IQ113" s="108"/>
      <c r="IR113" s="108"/>
      <c r="IS113" s="108"/>
      <c r="IT113" s="108"/>
      <c r="IU113" s="108"/>
      <c r="IV113" s="108"/>
    </row>
    <row r="114" spans="1:256" s="8" customFormat="1" ht="91.5" hidden="1" customHeight="1" x14ac:dyDescent="0.35">
      <c r="A114" s="16" t="s">
        <v>63</v>
      </c>
      <c r="B114" s="101"/>
      <c r="C114" s="101"/>
      <c r="D114" s="101"/>
      <c r="E114" s="101"/>
      <c r="F114" s="2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s="8" customFormat="1" ht="91.5" hidden="1" customHeight="1" x14ac:dyDescent="0.35">
      <c r="A115" s="101"/>
      <c r="B115" s="101"/>
      <c r="C115" s="16" t="s">
        <v>64</v>
      </c>
      <c r="D115" s="16" t="s">
        <v>8</v>
      </c>
      <c r="E115" s="17">
        <v>6000</v>
      </c>
      <c r="F115" s="26" t="s">
        <v>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s="8" customFormat="1" ht="25.5" customHeight="1" x14ac:dyDescent="0.35">
      <c r="A116" s="373" t="s">
        <v>282</v>
      </c>
      <c r="B116" s="374"/>
      <c r="C116" s="374"/>
      <c r="D116" s="374"/>
      <c r="E116" s="374"/>
      <c r="F116" s="37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s="109" customFormat="1" ht="23.45" customHeight="1" x14ac:dyDescent="0.35">
      <c r="A117" s="12"/>
      <c r="B117" s="12"/>
      <c r="C117" s="11" t="s">
        <v>65</v>
      </c>
      <c r="D117" s="11" t="s">
        <v>8</v>
      </c>
      <c r="E117" s="13">
        <v>8000</v>
      </c>
      <c r="F117" s="14" t="s">
        <v>6</v>
      </c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  <c r="IO117" s="108"/>
      <c r="IP117" s="108"/>
      <c r="IQ117" s="108"/>
      <c r="IR117" s="108"/>
      <c r="IS117" s="108"/>
      <c r="IT117" s="108"/>
      <c r="IU117" s="108"/>
      <c r="IV117" s="108"/>
    </row>
    <row r="118" spans="1:256" s="8" customFormat="1" ht="71.25" customHeight="1" x14ac:dyDescent="0.35">
      <c r="A118" s="373" t="s">
        <v>283</v>
      </c>
      <c r="B118" s="374"/>
      <c r="C118" s="374"/>
      <c r="D118" s="374"/>
      <c r="E118" s="374"/>
      <c r="F118" s="37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109" customFormat="1" ht="23.45" customHeight="1" x14ac:dyDescent="0.35">
      <c r="A119" s="12"/>
      <c r="B119" s="12"/>
      <c r="C119" s="11" t="s">
        <v>66</v>
      </c>
      <c r="D119" s="11" t="s">
        <v>8</v>
      </c>
      <c r="E119" s="13">
        <v>1000</v>
      </c>
      <c r="F119" s="14" t="s">
        <v>6</v>
      </c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  <c r="IO119" s="108"/>
      <c r="IP119" s="108"/>
      <c r="IQ119" s="108"/>
      <c r="IR119" s="108"/>
      <c r="IS119" s="108"/>
      <c r="IT119" s="108"/>
      <c r="IU119" s="108"/>
      <c r="IV119" s="108"/>
    </row>
    <row r="120" spans="1:256" s="8" customFormat="1" ht="23.45" customHeight="1" x14ac:dyDescent="0.35">
      <c r="A120" s="16" t="s">
        <v>284</v>
      </c>
      <c r="B120" s="101"/>
      <c r="C120" s="101"/>
      <c r="D120" s="101"/>
      <c r="E120" s="101"/>
      <c r="F120" s="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109" customFormat="1" ht="24.75" customHeight="1" x14ac:dyDescent="0.35">
      <c r="A121" s="12"/>
      <c r="B121" s="12"/>
      <c r="C121" s="11" t="s">
        <v>64</v>
      </c>
      <c r="D121" s="11" t="s">
        <v>8</v>
      </c>
      <c r="E121" s="13">
        <v>5000</v>
      </c>
      <c r="F121" s="14" t="s">
        <v>6</v>
      </c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  <c r="IO121" s="108"/>
      <c r="IP121" s="108"/>
      <c r="IQ121" s="108"/>
      <c r="IR121" s="108"/>
      <c r="IS121" s="108"/>
      <c r="IT121" s="108"/>
      <c r="IU121" s="108"/>
      <c r="IV121" s="108"/>
    </row>
    <row r="122" spans="1:256" s="8" customFormat="1" ht="21" customHeight="1" x14ac:dyDescent="0.35">
      <c r="A122" s="373" t="s">
        <v>285</v>
      </c>
      <c r="B122" s="374"/>
      <c r="C122" s="374"/>
      <c r="D122" s="374"/>
      <c r="E122" s="374"/>
      <c r="F122" s="37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8" customFormat="1" ht="25.5" customHeight="1" x14ac:dyDescent="0.35">
      <c r="A123" s="12"/>
      <c r="B123" s="11" t="s">
        <v>67</v>
      </c>
      <c r="C123" s="12"/>
      <c r="D123" s="11" t="s">
        <v>5</v>
      </c>
      <c r="E123" s="13">
        <f>SUM(E124)</f>
        <v>135100</v>
      </c>
      <c r="F123" s="14" t="s">
        <v>6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8" customFormat="1" ht="23.45" customHeight="1" x14ac:dyDescent="0.35">
      <c r="A124" s="12"/>
      <c r="B124" s="12"/>
      <c r="C124" s="11" t="s">
        <v>68</v>
      </c>
      <c r="D124" s="11" t="s">
        <v>5</v>
      </c>
      <c r="E124" s="13">
        <f>SUM(E125)</f>
        <v>135100</v>
      </c>
      <c r="F124" s="14" t="s">
        <v>6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109" customFormat="1" ht="23.45" customHeight="1" x14ac:dyDescent="0.35">
      <c r="A125" s="12"/>
      <c r="B125" s="12"/>
      <c r="C125" s="11" t="s">
        <v>69</v>
      </c>
      <c r="D125" s="11" t="s">
        <v>8</v>
      </c>
      <c r="E125" s="13">
        <v>135100</v>
      </c>
      <c r="F125" s="14" t="s">
        <v>6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  <c r="IO125" s="108"/>
      <c r="IP125" s="108"/>
      <c r="IQ125" s="108"/>
      <c r="IR125" s="108"/>
      <c r="IS125" s="108"/>
      <c r="IT125" s="108"/>
      <c r="IU125" s="108"/>
      <c r="IV125" s="108"/>
    </row>
    <row r="126" spans="1:256" s="8" customFormat="1" ht="45" customHeight="1" x14ac:dyDescent="0.35">
      <c r="A126" s="375" t="s">
        <v>305</v>
      </c>
      <c r="B126" s="376"/>
      <c r="C126" s="376"/>
      <c r="D126" s="376"/>
      <c r="E126" s="376"/>
      <c r="F126" s="37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333" customFormat="1" ht="26.45" customHeight="1" x14ac:dyDescent="0.5">
      <c r="A127" s="328"/>
      <c r="B127" s="329" t="s">
        <v>70</v>
      </c>
      <c r="C127" s="328"/>
      <c r="D127" s="329" t="s">
        <v>5</v>
      </c>
      <c r="E127" s="330">
        <f>SUM(E128)</f>
        <v>4000</v>
      </c>
      <c r="F127" s="331" t="s">
        <v>6</v>
      </c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W127" s="332"/>
      <c r="BX127" s="332"/>
      <c r="BY127" s="332"/>
      <c r="BZ127" s="332"/>
      <c r="CA127" s="332"/>
      <c r="CB127" s="332"/>
      <c r="CC127" s="332"/>
      <c r="CD127" s="332"/>
      <c r="CE127" s="332"/>
      <c r="CF127" s="332"/>
      <c r="CG127" s="332"/>
      <c r="CH127" s="332"/>
      <c r="CI127" s="332"/>
      <c r="CJ127" s="332"/>
      <c r="CK127" s="332"/>
      <c r="CL127" s="332"/>
      <c r="CM127" s="332"/>
      <c r="CN127" s="332"/>
      <c r="CO127" s="332"/>
      <c r="CP127" s="332"/>
      <c r="CQ127" s="332"/>
      <c r="CR127" s="332"/>
      <c r="CS127" s="332"/>
      <c r="CT127" s="332"/>
      <c r="CU127" s="332"/>
      <c r="CV127" s="332"/>
      <c r="CW127" s="332"/>
      <c r="CX127" s="332"/>
      <c r="CY127" s="332"/>
      <c r="CZ127" s="332"/>
      <c r="DA127" s="332"/>
      <c r="DB127" s="332"/>
      <c r="DC127" s="332"/>
      <c r="DD127" s="332"/>
      <c r="DE127" s="332"/>
      <c r="DF127" s="332"/>
      <c r="DG127" s="332"/>
      <c r="DH127" s="332"/>
      <c r="DI127" s="332"/>
      <c r="DJ127" s="332"/>
      <c r="DK127" s="332"/>
      <c r="DL127" s="332"/>
      <c r="DM127" s="332"/>
      <c r="DN127" s="332"/>
      <c r="DO127" s="332"/>
      <c r="DP127" s="332"/>
      <c r="DQ127" s="332"/>
      <c r="DR127" s="332"/>
      <c r="DS127" s="332"/>
      <c r="DT127" s="332"/>
      <c r="DU127" s="332"/>
      <c r="DV127" s="332"/>
      <c r="DW127" s="332"/>
      <c r="DX127" s="332"/>
      <c r="DY127" s="332"/>
      <c r="DZ127" s="332"/>
      <c r="EA127" s="332"/>
      <c r="EB127" s="332"/>
      <c r="EC127" s="332"/>
      <c r="ED127" s="332"/>
      <c r="EE127" s="332"/>
      <c r="EF127" s="332"/>
      <c r="EG127" s="332"/>
      <c r="EH127" s="332"/>
      <c r="EI127" s="332"/>
      <c r="EJ127" s="332"/>
      <c r="EK127" s="332"/>
      <c r="EL127" s="332"/>
      <c r="EM127" s="332"/>
      <c r="EN127" s="332"/>
      <c r="EO127" s="332"/>
      <c r="EP127" s="332"/>
      <c r="EQ127" s="332"/>
      <c r="ER127" s="332"/>
      <c r="ES127" s="332"/>
      <c r="ET127" s="332"/>
      <c r="EU127" s="332"/>
      <c r="EV127" s="332"/>
      <c r="EW127" s="332"/>
      <c r="EX127" s="332"/>
      <c r="EY127" s="332"/>
      <c r="EZ127" s="332"/>
      <c r="FA127" s="332"/>
      <c r="FB127" s="332"/>
      <c r="FC127" s="332"/>
      <c r="FD127" s="332"/>
      <c r="FE127" s="332"/>
      <c r="FF127" s="332"/>
      <c r="FG127" s="332"/>
      <c r="FH127" s="332"/>
      <c r="FI127" s="332"/>
      <c r="FJ127" s="332"/>
      <c r="FK127" s="332"/>
      <c r="FL127" s="332"/>
      <c r="FM127" s="332"/>
      <c r="FN127" s="332"/>
      <c r="FO127" s="332"/>
      <c r="FP127" s="332"/>
      <c r="FQ127" s="332"/>
      <c r="FR127" s="332"/>
      <c r="FS127" s="332"/>
      <c r="FT127" s="332"/>
      <c r="FU127" s="332"/>
      <c r="FV127" s="332"/>
      <c r="FW127" s="332"/>
      <c r="FX127" s="332"/>
      <c r="FY127" s="332"/>
      <c r="FZ127" s="332"/>
      <c r="GA127" s="332"/>
      <c r="GB127" s="332"/>
      <c r="GC127" s="332"/>
      <c r="GD127" s="332"/>
      <c r="GE127" s="332"/>
      <c r="GF127" s="332"/>
      <c r="GG127" s="332"/>
      <c r="GH127" s="332"/>
      <c r="GI127" s="332"/>
      <c r="GJ127" s="332"/>
      <c r="GK127" s="332"/>
      <c r="GL127" s="332"/>
      <c r="GM127" s="332"/>
      <c r="GN127" s="332"/>
      <c r="GO127" s="332"/>
      <c r="GP127" s="332"/>
      <c r="GQ127" s="332"/>
      <c r="GR127" s="332"/>
      <c r="GS127" s="332"/>
      <c r="GT127" s="332"/>
      <c r="GU127" s="332"/>
      <c r="GV127" s="332"/>
      <c r="GW127" s="332"/>
      <c r="GX127" s="332"/>
      <c r="GY127" s="332"/>
      <c r="GZ127" s="332"/>
      <c r="HA127" s="332"/>
      <c r="HB127" s="332"/>
      <c r="HC127" s="332"/>
      <c r="HD127" s="332"/>
      <c r="HE127" s="332"/>
      <c r="HF127" s="332"/>
      <c r="HG127" s="332"/>
      <c r="HH127" s="332"/>
      <c r="HI127" s="332"/>
      <c r="HJ127" s="332"/>
      <c r="HK127" s="332"/>
      <c r="HL127" s="332"/>
      <c r="HM127" s="332"/>
      <c r="HN127" s="332"/>
      <c r="HO127" s="332"/>
      <c r="HP127" s="332"/>
      <c r="HQ127" s="332"/>
      <c r="HR127" s="332"/>
      <c r="HS127" s="332"/>
      <c r="HT127" s="332"/>
      <c r="HU127" s="332"/>
      <c r="HV127" s="332"/>
      <c r="HW127" s="332"/>
      <c r="HX127" s="332"/>
      <c r="HY127" s="332"/>
      <c r="HZ127" s="332"/>
      <c r="IA127" s="332"/>
      <c r="IB127" s="332"/>
      <c r="IC127" s="332"/>
      <c r="ID127" s="332"/>
      <c r="IE127" s="332"/>
      <c r="IF127" s="332"/>
      <c r="IG127" s="332"/>
      <c r="IH127" s="332"/>
      <c r="II127" s="332"/>
      <c r="IJ127" s="332"/>
      <c r="IK127" s="332"/>
      <c r="IL127" s="332"/>
      <c r="IM127" s="332"/>
      <c r="IN127" s="332"/>
      <c r="IO127" s="332"/>
      <c r="IP127" s="332"/>
      <c r="IQ127" s="332"/>
      <c r="IR127" s="332"/>
      <c r="IS127" s="332"/>
      <c r="IT127" s="332"/>
      <c r="IU127" s="332"/>
      <c r="IV127" s="332"/>
    </row>
    <row r="128" spans="1:256" s="333" customFormat="1" ht="24.75" customHeight="1" x14ac:dyDescent="0.5">
      <c r="A128" s="328"/>
      <c r="B128" s="328"/>
      <c r="C128" s="329" t="s">
        <v>71</v>
      </c>
      <c r="D128" s="329" t="s">
        <v>5</v>
      </c>
      <c r="E128" s="330">
        <f>SUM(E129)</f>
        <v>4000</v>
      </c>
      <c r="F128" s="331" t="s">
        <v>6</v>
      </c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332"/>
      <c r="BW128" s="332"/>
      <c r="BX128" s="332"/>
      <c r="BY128" s="332"/>
      <c r="BZ128" s="332"/>
      <c r="CA128" s="332"/>
      <c r="CB128" s="332"/>
      <c r="CC128" s="332"/>
      <c r="CD128" s="332"/>
      <c r="CE128" s="332"/>
      <c r="CF128" s="332"/>
      <c r="CG128" s="332"/>
      <c r="CH128" s="332"/>
      <c r="CI128" s="332"/>
      <c r="CJ128" s="332"/>
      <c r="CK128" s="332"/>
      <c r="CL128" s="332"/>
      <c r="CM128" s="332"/>
      <c r="CN128" s="332"/>
      <c r="CO128" s="332"/>
      <c r="CP128" s="332"/>
      <c r="CQ128" s="332"/>
      <c r="CR128" s="332"/>
      <c r="CS128" s="332"/>
      <c r="CT128" s="332"/>
      <c r="CU128" s="332"/>
      <c r="CV128" s="332"/>
      <c r="CW128" s="332"/>
      <c r="CX128" s="332"/>
      <c r="CY128" s="332"/>
      <c r="CZ128" s="332"/>
      <c r="DA128" s="332"/>
      <c r="DB128" s="332"/>
      <c r="DC128" s="332"/>
      <c r="DD128" s="332"/>
      <c r="DE128" s="332"/>
      <c r="DF128" s="332"/>
      <c r="DG128" s="332"/>
      <c r="DH128" s="332"/>
      <c r="DI128" s="332"/>
      <c r="DJ128" s="332"/>
      <c r="DK128" s="332"/>
      <c r="DL128" s="332"/>
      <c r="DM128" s="332"/>
      <c r="DN128" s="332"/>
      <c r="DO128" s="332"/>
      <c r="DP128" s="332"/>
      <c r="DQ128" s="332"/>
      <c r="DR128" s="332"/>
      <c r="DS128" s="332"/>
      <c r="DT128" s="332"/>
      <c r="DU128" s="332"/>
      <c r="DV128" s="332"/>
      <c r="DW128" s="332"/>
      <c r="DX128" s="332"/>
      <c r="DY128" s="332"/>
      <c r="DZ128" s="332"/>
      <c r="EA128" s="332"/>
      <c r="EB128" s="332"/>
      <c r="EC128" s="332"/>
      <c r="ED128" s="332"/>
      <c r="EE128" s="332"/>
      <c r="EF128" s="332"/>
      <c r="EG128" s="332"/>
      <c r="EH128" s="332"/>
      <c r="EI128" s="332"/>
      <c r="EJ128" s="332"/>
      <c r="EK128" s="332"/>
      <c r="EL128" s="332"/>
      <c r="EM128" s="332"/>
      <c r="EN128" s="332"/>
      <c r="EO128" s="332"/>
      <c r="EP128" s="332"/>
      <c r="EQ128" s="332"/>
      <c r="ER128" s="332"/>
      <c r="ES128" s="332"/>
      <c r="ET128" s="332"/>
      <c r="EU128" s="332"/>
      <c r="EV128" s="332"/>
      <c r="EW128" s="332"/>
      <c r="EX128" s="332"/>
      <c r="EY128" s="332"/>
      <c r="EZ128" s="332"/>
      <c r="FA128" s="332"/>
      <c r="FB128" s="332"/>
      <c r="FC128" s="332"/>
      <c r="FD128" s="332"/>
      <c r="FE128" s="332"/>
      <c r="FF128" s="332"/>
      <c r="FG128" s="332"/>
      <c r="FH128" s="332"/>
      <c r="FI128" s="332"/>
      <c r="FJ128" s="332"/>
      <c r="FK128" s="332"/>
      <c r="FL128" s="332"/>
      <c r="FM128" s="332"/>
      <c r="FN128" s="332"/>
      <c r="FO128" s="332"/>
      <c r="FP128" s="332"/>
      <c r="FQ128" s="332"/>
      <c r="FR128" s="332"/>
      <c r="FS128" s="332"/>
      <c r="FT128" s="332"/>
      <c r="FU128" s="332"/>
      <c r="FV128" s="332"/>
      <c r="FW128" s="332"/>
      <c r="FX128" s="332"/>
      <c r="FY128" s="332"/>
      <c r="FZ128" s="332"/>
      <c r="GA128" s="332"/>
      <c r="GB128" s="332"/>
      <c r="GC128" s="332"/>
      <c r="GD128" s="332"/>
      <c r="GE128" s="332"/>
      <c r="GF128" s="332"/>
      <c r="GG128" s="332"/>
      <c r="GH128" s="332"/>
      <c r="GI128" s="332"/>
      <c r="GJ128" s="332"/>
      <c r="GK128" s="332"/>
      <c r="GL128" s="332"/>
      <c r="GM128" s="332"/>
      <c r="GN128" s="332"/>
      <c r="GO128" s="332"/>
      <c r="GP128" s="332"/>
      <c r="GQ128" s="332"/>
      <c r="GR128" s="332"/>
      <c r="GS128" s="332"/>
      <c r="GT128" s="332"/>
      <c r="GU128" s="332"/>
      <c r="GV128" s="332"/>
      <c r="GW128" s="332"/>
      <c r="GX128" s="332"/>
      <c r="GY128" s="332"/>
      <c r="GZ128" s="332"/>
      <c r="HA128" s="332"/>
      <c r="HB128" s="332"/>
      <c r="HC128" s="332"/>
      <c r="HD128" s="332"/>
      <c r="HE128" s="332"/>
      <c r="HF128" s="332"/>
      <c r="HG128" s="332"/>
      <c r="HH128" s="332"/>
      <c r="HI128" s="332"/>
      <c r="HJ128" s="332"/>
      <c r="HK128" s="332"/>
      <c r="HL128" s="332"/>
      <c r="HM128" s="332"/>
      <c r="HN128" s="332"/>
      <c r="HO128" s="332"/>
      <c r="HP128" s="332"/>
      <c r="HQ128" s="332"/>
      <c r="HR128" s="332"/>
      <c r="HS128" s="332"/>
      <c r="HT128" s="332"/>
      <c r="HU128" s="332"/>
      <c r="HV128" s="332"/>
      <c r="HW128" s="332"/>
      <c r="HX128" s="332"/>
      <c r="HY128" s="332"/>
      <c r="HZ128" s="332"/>
      <c r="IA128" s="332"/>
      <c r="IB128" s="332"/>
      <c r="IC128" s="332"/>
      <c r="ID128" s="332"/>
      <c r="IE128" s="332"/>
      <c r="IF128" s="332"/>
      <c r="IG128" s="332"/>
      <c r="IH128" s="332"/>
      <c r="II128" s="332"/>
      <c r="IJ128" s="332"/>
      <c r="IK128" s="332"/>
      <c r="IL128" s="332"/>
      <c r="IM128" s="332"/>
      <c r="IN128" s="332"/>
      <c r="IO128" s="332"/>
      <c r="IP128" s="332"/>
      <c r="IQ128" s="332"/>
      <c r="IR128" s="332"/>
      <c r="IS128" s="332"/>
      <c r="IT128" s="332"/>
      <c r="IU128" s="332"/>
      <c r="IV128" s="332"/>
    </row>
    <row r="129" spans="1:256" s="325" customFormat="1" ht="23.45" customHeight="1" x14ac:dyDescent="0.5">
      <c r="A129" s="328"/>
      <c r="B129" s="328"/>
      <c r="C129" s="329" t="s">
        <v>136</v>
      </c>
      <c r="D129" s="329" t="s">
        <v>5</v>
      </c>
      <c r="E129" s="330">
        <v>4000</v>
      </c>
      <c r="F129" s="331" t="s">
        <v>6</v>
      </c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4"/>
      <c r="BL129" s="324"/>
      <c r="BM129" s="324"/>
      <c r="BN129" s="324"/>
      <c r="BO129" s="324"/>
      <c r="BP129" s="324"/>
      <c r="BQ129" s="324"/>
      <c r="BR129" s="324"/>
      <c r="BS129" s="324"/>
      <c r="BT129" s="324"/>
      <c r="BU129" s="324"/>
      <c r="BV129" s="324"/>
      <c r="BW129" s="324"/>
      <c r="BX129" s="324"/>
      <c r="BY129" s="324"/>
      <c r="BZ129" s="324"/>
      <c r="CA129" s="324"/>
      <c r="CB129" s="324"/>
      <c r="CC129" s="324"/>
      <c r="CD129" s="324"/>
      <c r="CE129" s="324"/>
      <c r="CF129" s="324"/>
      <c r="CG129" s="324"/>
      <c r="CH129" s="324"/>
      <c r="CI129" s="324"/>
      <c r="CJ129" s="324"/>
      <c r="CK129" s="324"/>
      <c r="CL129" s="324"/>
      <c r="CM129" s="324"/>
      <c r="CN129" s="324"/>
      <c r="CO129" s="324"/>
      <c r="CP129" s="324"/>
      <c r="CQ129" s="324"/>
      <c r="CR129" s="324"/>
      <c r="CS129" s="324"/>
      <c r="CT129" s="324"/>
      <c r="CU129" s="324"/>
      <c r="CV129" s="324"/>
      <c r="CW129" s="324"/>
      <c r="CX129" s="324"/>
      <c r="CY129" s="324"/>
      <c r="CZ129" s="324"/>
      <c r="DA129" s="324"/>
      <c r="DB129" s="324"/>
      <c r="DC129" s="324"/>
      <c r="DD129" s="324"/>
      <c r="DE129" s="324"/>
      <c r="DF129" s="324"/>
      <c r="DG129" s="324"/>
      <c r="DH129" s="324"/>
      <c r="DI129" s="324"/>
      <c r="DJ129" s="324"/>
      <c r="DK129" s="324"/>
      <c r="DL129" s="324"/>
      <c r="DM129" s="324"/>
      <c r="DN129" s="324"/>
      <c r="DO129" s="324"/>
      <c r="DP129" s="324"/>
      <c r="DQ129" s="324"/>
      <c r="DR129" s="324"/>
      <c r="DS129" s="324"/>
      <c r="DT129" s="324"/>
      <c r="DU129" s="324"/>
      <c r="DV129" s="324"/>
      <c r="DW129" s="324"/>
      <c r="DX129" s="324"/>
      <c r="DY129" s="324"/>
      <c r="DZ129" s="324"/>
      <c r="EA129" s="324"/>
      <c r="EB129" s="324"/>
      <c r="EC129" s="324"/>
      <c r="ED129" s="324"/>
      <c r="EE129" s="324"/>
      <c r="EF129" s="324"/>
      <c r="EG129" s="324"/>
      <c r="EH129" s="324"/>
      <c r="EI129" s="324"/>
      <c r="EJ129" s="324"/>
      <c r="EK129" s="324"/>
      <c r="EL129" s="324"/>
      <c r="EM129" s="324"/>
      <c r="EN129" s="324"/>
      <c r="EO129" s="324"/>
      <c r="EP129" s="324"/>
      <c r="EQ129" s="324"/>
      <c r="ER129" s="324"/>
      <c r="ES129" s="324"/>
      <c r="ET129" s="324"/>
      <c r="EU129" s="324"/>
      <c r="EV129" s="324"/>
      <c r="EW129" s="324"/>
      <c r="EX129" s="324"/>
      <c r="EY129" s="324"/>
      <c r="EZ129" s="324"/>
      <c r="FA129" s="324"/>
      <c r="FB129" s="324"/>
      <c r="FC129" s="324"/>
      <c r="FD129" s="324"/>
      <c r="FE129" s="324"/>
      <c r="FF129" s="324"/>
      <c r="FG129" s="324"/>
      <c r="FH129" s="324"/>
      <c r="FI129" s="324"/>
      <c r="FJ129" s="324"/>
      <c r="FK129" s="324"/>
      <c r="FL129" s="324"/>
      <c r="FM129" s="324"/>
      <c r="FN129" s="324"/>
      <c r="FO129" s="324"/>
      <c r="FP129" s="324"/>
      <c r="FQ129" s="324"/>
      <c r="FR129" s="324"/>
      <c r="FS129" s="324"/>
      <c r="FT129" s="324"/>
      <c r="FU129" s="324"/>
      <c r="FV129" s="324"/>
      <c r="FW129" s="324"/>
      <c r="FX129" s="324"/>
      <c r="FY129" s="324"/>
      <c r="FZ129" s="324"/>
      <c r="GA129" s="324"/>
      <c r="GB129" s="324"/>
      <c r="GC129" s="324"/>
      <c r="GD129" s="324"/>
      <c r="GE129" s="324"/>
      <c r="GF129" s="324"/>
      <c r="GG129" s="324"/>
      <c r="GH129" s="324"/>
      <c r="GI129" s="324"/>
      <c r="GJ129" s="324"/>
      <c r="GK129" s="324"/>
      <c r="GL129" s="324"/>
      <c r="GM129" s="324"/>
      <c r="GN129" s="324"/>
      <c r="GO129" s="324"/>
      <c r="GP129" s="324"/>
      <c r="GQ129" s="324"/>
      <c r="GR129" s="324"/>
      <c r="GS129" s="324"/>
      <c r="GT129" s="324"/>
      <c r="GU129" s="324"/>
      <c r="GV129" s="324"/>
      <c r="GW129" s="324"/>
      <c r="GX129" s="324"/>
      <c r="GY129" s="324"/>
      <c r="GZ129" s="324"/>
      <c r="HA129" s="324"/>
      <c r="HB129" s="324"/>
      <c r="HC129" s="324"/>
      <c r="HD129" s="324"/>
      <c r="HE129" s="324"/>
      <c r="HF129" s="324"/>
      <c r="HG129" s="324"/>
      <c r="HH129" s="324"/>
      <c r="HI129" s="324"/>
      <c r="HJ129" s="324"/>
      <c r="HK129" s="324"/>
      <c r="HL129" s="324"/>
      <c r="HM129" s="324"/>
      <c r="HN129" s="324"/>
      <c r="HO129" s="324"/>
      <c r="HP129" s="324"/>
      <c r="HQ129" s="324"/>
      <c r="HR129" s="324"/>
      <c r="HS129" s="324"/>
      <c r="HT129" s="324"/>
      <c r="HU129" s="324"/>
      <c r="HV129" s="324"/>
      <c r="HW129" s="324"/>
      <c r="HX129" s="324"/>
      <c r="HY129" s="324"/>
      <c r="HZ129" s="324"/>
      <c r="IA129" s="324"/>
      <c r="IB129" s="324"/>
      <c r="IC129" s="324"/>
      <c r="ID129" s="324"/>
      <c r="IE129" s="324"/>
      <c r="IF129" s="324"/>
      <c r="IG129" s="324"/>
      <c r="IH129" s="324"/>
      <c r="II129" s="324"/>
      <c r="IJ129" s="324"/>
      <c r="IK129" s="324"/>
      <c r="IL129" s="324"/>
      <c r="IM129" s="324"/>
      <c r="IN129" s="324"/>
      <c r="IO129" s="324"/>
      <c r="IP129" s="324"/>
      <c r="IQ129" s="324"/>
      <c r="IR129" s="324"/>
      <c r="IS129" s="324"/>
      <c r="IT129" s="324"/>
      <c r="IU129" s="324"/>
      <c r="IV129" s="324"/>
    </row>
    <row r="130" spans="1:256" s="109" customFormat="1" ht="24" customHeight="1" x14ac:dyDescent="0.35">
      <c r="A130" s="12"/>
      <c r="B130" s="12"/>
      <c r="C130" s="302" t="s">
        <v>298</v>
      </c>
      <c r="D130" s="11" t="s">
        <v>8</v>
      </c>
      <c r="E130" s="13">
        <v>4000</v>
      </c>
      <c r="F130" s="14" t="s">
        <v>6</v>
      </c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  <c r="IP130" s="108"/>
      <c r="IQ130" s="108"/>
      <c r="IR130" s="108"/>
      <c r="IS130" s="108"/>
      <c r="IT130" s="108"/>
      <c r="IU130" s="108"/>
      <c r="IV130" s="108"/>
    </row>
    <row r="131" spans="1:256" s="8" customFormat="1" ht="21.75" customHeight="1" x14ac:dyDescent="0.35">
      <c r="A131" s="375" t="s">
        <v>299</v>
      </c>
      <c r="B131" s="376"/>
      <c r="C131" s="376"/>
      <c r="D131" s="376"/>
      <c r="E131" s="376"/>
      <c r="F131" s="37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s="8" customFormat="1" ht="21.75" customHeight="1" x14ac:dyDescent="0.35">
      <c r="A132" s="100"/>
      <c r="B132" s="100"/>
      <c r="C132" s="318" t="s">
        <v>307</v>
      </c>
      <c r="D132" s="100"/>
      <c r="E132" s="100"/>
      <c r="F132" s="10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s="8" customFormat="1" ht="21.75" customHeight="1" x14ac:dyDescent="0.35">
      <c r="A133" s="100"/>
      <c r="B133" s="100"/>
      <c r="C133" s="307" t="s">
        <v>308</v>
      </c>
      <c r="D133" s="100"/>
      <c r="E133" s="100"/>
      <c r="F133" s="10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8" customFormat="1" ht="21.75" customHeight="1" x14ac:dyDescent="0.35">
      <c r="A134" s="100"/>
      <c r="B134" s="100"/>
      <c r="C134" s="307" t="s">
        <v>309</v>
      </c>
      <c r="D134" s="100"/>
      <c r="E134" s="100"/>
      <c r="F134" s="10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s="8" customFormat="1" ht="21.75" customHeight="1" x14ac:dyDescent="0.35">
      <c r="A135" s="100"/>
      <c r="B135" s="100"/>
      <c r="C135" s="370" t="s">
        <v>300</v>
      </c>
      <c r="D135" s="370"/>
      <c r="E135" s="100"/>
      <c r="F135" s="10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s="8" customFormat="1" ht="24" customHeight="1" x14ac:dyDescent="0.35">
      <c r="A136" s="375" t="s">
        <v>72</v>
      </c>
      <c r="B136" s="376"/>
      <c r="C136" s="376"/>
      <c r="D136" s="376"/>
      <c r="E136" s="376"/>
      <c r="F136" s="37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s="333" customFormat="1" ht="21" x14ac:dyDescent="0.5">
      <c r="A137" s="375" t="s">
        <v>314</v>
      </c>
      <c r="B137" s="376"/>
      <c r="C137" s="376"/>
      <c r="D137" s="376"/>
      <c r="E137" s="376"/>
      <c r="F137" s="376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32"/>
      <c r="BE137" s="332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 s="332"/>
      <c r="BP137" s="332"/>
      <c r="BQ137" s="332"/>
      <c r="BR137" s="332"/>
      <c r="BS137" s="332"/>
      <c r="BT137" s="332"/>
      <c r="BU137" s="332"/>
      <c r="BV137" s="332"/>
      <c r="BW137" s="332"/>
      <c r="BX137" s="332"/>
      <c r="BY137" s="332"/>
      <c r="BZ137" s="332"/>
      <c r="CA137" s="332"/>
      <c r="CB137" s="332"/>
      <c r="CC137" s="332"/>
      <c r="CD137" s="332"/>
      <c r="CE137" s="332"/>
      <c r="CF137" s="332"/>
      <c r="CG137" s="332"/>
      <c r="CH137" s="332"/>
      <c r="CI137" s="332"/>
      <c r="CJ137" s="332"/>
      <c r="CK137" s="332"/>
      <c r="CL137" s="332"/>
      <c r="CM137" s="332"/>
      <c r="CN137" s="332"/>
      <c r="CO137" s="332"/>
      <c r="CP137" s="332"/>
      <c r="CQ137" s="332"/>
      <c r="CR137" s="332"/>
      <c r="CS137" s="332"/>
      <c r="CT137" s="332"/>
      <c r="CU137" s="332"/>
      <c r="CV137" s="332"/>
      <c r="CW137" s="332"/>
      <c r="CX137" s="332"/>
      <c r="CY137" s="332"/>
      <c r="CZ137" s="332"/>
      <c r="DA137" s="332"/>
      <c r="DB137" s="332"/>
      <c r="DC137" s="332"/>
      <c r="DD137" s="332"/>
      <c r="DE137" s="332"/>
      <c r="DF137" s="332"/>
      <c r="DG137" s="332"/>
      <c r="DH137" s="332"/>
      <c r="DI137" s="332"/>
      <c r="DJ137" s="332"/>
      <c r="DK137" s="332"/>
      <c r="DL137" s="332"/>
      <c r="DM137" s="332"/>
      <c r="DN137" s="332"/>
      <c r="DO137" s="332"/>
      <c r="DP137" s="332"/>
      <c r="DQ137" s="332"/>
      <c r="DR137" s="332"/>
      <c r="DS137" s="332"/>
      <c r="DT137" s="332"/>
      <c r="DU137" s="332"/>
      <c r="DV137" s="332"/>
      <c r="DW137" s="332"/>
      <c r="DX137" s="332"/>
      <c r="DY137" s="332"/>
      <c r="DZ137" s="332"/>
      <c r="EA137" s="332"/>
      <c r="EB137" s="332"/>
      <c r="EC137" s="332"/>
      <c r="ED137" s="332"/>
      <c r="EE137" s="332"/>
      <c r="EF137" s="332"/>
      <c r="EG137" s="332"/>
      <c r="EH137" s="332"/>
      <c r="EI137" s="332"/>
      <c r="EJ137" s="332"/>
      <c r="EK137" s="332"/>
      <c r="EL137" s="332"/>
      <c r="EM137" s="332"/>
      <c r="EN137" s="332"/>
      <c r="EO137" s="332"/>
      <c r="EP137" s="332"/>
      <c r="EQ137" s="332"/>
      <c r="ER137" s="332"/>
      <c r="ES137" s="332"/>
      <c r="ET137" s="332"/>
      <c r="EU137" s="332"/>
      <c r="EV137" s="332"/>
      <c r="EW137" s="332"/>
      <c r="EX137" s="332"/>
      <c r="EY137" s="332"/>
      <c r="EZ137" s="332"/>
      <c r="FA137" s="332"/>
      <c r="FB137" s="332"/>
      <c r="FC137" s="332"/>
      <c r="FD137" s="332"/>
      <c r="FE137" s="332"/>
      <c r="FF137" s="332"/>
      <c r="FG137" s="332"/>
      <c r="FH137" s="332"/>
      <c r="FI137" s="332"/>
      <c r="FJ137" s="332"/>
      <c r="FK137" s="332"/>
      <c r="FL137" s="332"/>
      <c r="FM137" s="332"/>
      <c r="FN137" s="332"/>
      <c r="FO137" s="332"/>
      <c r="FP137" s="332"/>
      <c r="FQ137" s="332"/>
      <c r="FR137" s="332"/>
      <c r="FS137" s="332"/>
      <c r="FT137" s="332"/>
      <c r="FU137" s="332"/>
      <c r="FV137" s="332"/>
      <c r="FW137" s="332"/>
      <c r="FX137" s="332"/>
      <c r="FY137" s="332"/>
      <c r="FZ137" s="332"/>
      <c r="GA137" s="332"/>
      <c r="GB137" s="332"/>
      <c r="GC137" s="332"/>
      <c r="GD137" s="332"/>
      <c r="GE137" s="332"/>
      <c r="GF137" s="332"/>
      <c r="GG137" s="332"/>
      <c r="GH137" s="332"/>
      <c r="GI137" s="332"/>
      <c r="GJ137" s="332"/>
      <c r="GK137" s="332"/>
      <c r="GL137" s="332"/>
      <c r="GM137" s="332"/>
      <c r="GN137" s="332"/>
      <c r="GO137" s="332"/>
      <c r="GP137" s="332"/>
      <c r="GQ137" s="332"/>
      <c r="GR137" s="332"/>
      <c r="GS137" s="332"/>
      <c r="GT137" s="332"/>
      <c r="GU137" s="332"/>
      <c r="GV137" s="332"/>
      <c r="GW137" s="332"/>
      <c r="GX137" s="332"/>
      <c r="GY137" s="332"/>
      <c r="GZ137" s="332"/>
      <c r="HA137" s="332"/>
      <c r="HB137" s="332"/>
      <c r="HC137" s="332"/>
      <c r="HD137" s="332"/>
      <c r="HE137" s="332"/>
      <c r="HF137" s="332"/>
      <c r="HG137" s="332"/>
      <c r="HH137" s="332"/>
      <c r="HI137" s="332"/>
      <c r="HJ137" s="332"/>
      <c r="HK137" s="332"/>
      <c r="HL137" s="332"/>
      <c r="HM137" s="332"/>
      <c r="HN137" s="332"/>
      <c r="HO137" s="332"/>
      <c r="HP137" s="332"/>
      <c r="HQ137" s="332"/>
      <c r="HR137" s="332"/>
      <c r="HS137" s="332"/>
      <c r="HT137" s="332"/>
      <c r="HU137" s="332"/>
      <c r="HV137" s="332"/>
      <c r="HW137" s="332"/>
      <c r="HX137" s="332"/>
      <c r="HY137" s="332"/>
      <c r="HZ137" s="332"/>
      <c r="IA137" s="332"/>
      <c r="IB137" s="332"/>
      <c r="IC137" s="332"/>
      <c r="ID137" s="332"/>
      <c r="IE137" s="332"/>
      <c r="IF137" s="332"/>
      <c r="IG137" s="332"/>
      <c r="IH137" s="332"/>
      <c r="II137" s="332"/>
      <c r="IJ137" s="332"/>
      <c r="IK137" s="332"/>
      <c r="IL137" s="332"/>
      <c r="IM137" s="332"/>
      <c r="IN137" s="332"/>
      <c r="IO137" s="332"/>
      <c r="IP137" s="332"/>
      <c r="IQ137" s="332"/>
      <c r="IR137" s="332"/>
      <c r="IS137" s="332"/>
      <c r="IT137" s="332"/>
      <c r="IU137" s="332"/>
      <c r="IV137" s="332"/>
    </row>
    <row r="138" spans="1:256" s="333" customFormat="1" ht="26.45" customHeight="1" x14ac:dyDescent="0.5">
      <c r="A138" s="329" t="s">
        <v>74</v>
      </c>
      <c r="B138" s="328"/>
      <c r="C138" s="328"/>
      <c r="D138" s="329" t="s">
        <v>5</v>
      </c>
      <c r="E138" s="330">
        <f>SUM(E139)</f>
        <v>16000000</v>
      </c>
      <c r="F138" s="331" t="s">
        <v>6</v>
      </c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W138" s="332"/>
      <c r="BX138" s="332"/>
      <c r="BY138" s="332"/>
      <c r="BZ138" s="332"/>
      <c r="CA138" s="332"/>
      <c r="CB138" s="332"/>
      <c r="CC138" s="332"/>
      <c r="CD138" s="332"/>
      <c r="CE138" s="332"/>
      <c r="CF138" s="332"/>
      <c r="CG138" s="332"/>
      <c r="CH138" s="332"/>
      <c r="CI138" s="332"/>
      <c r="CJ138" s="332"/>
      <c r="CK138" s="332"/>
      <c r="CL138" s="332"/>
      <c r="CM138" s="332"/>
      <c r="CN138" s="332"/>
      <c r="CO138" s="332"/>
      <c r="CP138" s="332"/>
      <c r="CQ138" s="332"/>
      <c r="CR138" s="332"/>
      <c r="CS138" s="332"/>
      <c r="CT138" s="332"/>
      <c r="CU138" s="332"/>
      <c r="CV138" s="332"/>
      <c r="CW138" s="332"/>
      <c r="CX138" s="332"/>
      <c r="CY138" s="332"/>
      <c r="CZ138" s="332"/>
      <c r="DA138" s="332"/>
      <c r="DB138" s="332"/>
      <c r="DC138" s="332"/>
      <c r="DD138" s="332"/>
      <c r="DE138" s="332"/>
      <c r="DF138" s="332"/>
      <c r="DG138" s="332"/>
      <c r="DH138" s="332"/>
      <c r="DI138" s="332"/>
      <c r="DJ138" s="332"/>
      <c r="DK138" s="332"/>
      <c r="DL138" s="332"/>
      <c r="DM138" s="332"/>
      <c r="DN138" s="332"/>
      <c r="DO138" s="332"/>
      <c r="DP138" s="332"/>
      <c r="DQ138" s="332"/>
      <c r="DR138" s="332"/>
      <c r="DS138" s="332"/>
      <c r="DT138" s="332"/>
      <c r="DU138" s="332"/>
      <c r="DV138" s="332"/>
      <c r="DW138" s="332"/>
      <c r="DX138" s="332"/>
      <c r="DY138" s="332"/>
      <c r="DZ138" s="332"/>
      <c r="EA138" s="332"/>
      <c r="EB138" s="332"/>
      <c r="EC138" s="332"/>
      <c r="ED138" s="332"/>
      <c r="EE138" s="332"/>
      <c r="EF138" s="332"/>
      <c r="EG138" s="332"/>
      <c r="EH138" s="332"/>
      <c r="EI138" s="332"/>
      <c r="EJ138" s="332"/>
      <c r="EK138" s="332"/>
      <c r="EL138" s="332"/>
      <c r="EM138" s="332"/>
      <c r="EN138" s="332"/>
      <c r="EO138" s="332"/>
      <c r="EP138" s="332"/>
      <c r="EQ138" s="332"/>
      <c r="ER138" s="332"/>
      <c r="ES138" s="332"/>
      <c r="ET138" s="332"/>
      <c r="EU138" s="332"/>
      <c r="EV138" s="332"/>
      <c r="EW138" s="332"/>
      <c r="EX138" s="332"/>
      <c r="EY138" s="332"/>
      <c r="EZ138" s="332"/>
      <c r="FA138" s="332"/>
      <c r="FB138" s="332"/>
      <c r="FC138" s="332"/>
      <c r="FD138" s="332"/>
      <c r="FE138" s="332"/>
      <c r="FF138" s="332"/>
      <c r="FG138" s="332"/>
      <c r="FH138" s="332"/>
      <c r="FI138" s="332"/>
      <c r="FJ138" s="332"/>
      <c r="FK138" s="332"/>
      <c r="FL138" s="332"/>
      <c r="FM138" s="332"/>
      <c r="FN138" s="332"/>
      <c r="FO138" s="332"/>
      <c r="FP138" s="332"/>
      <c r="FQ138" s="332"/>
      <c r="FR138" s="332"/>
      <c r="FS138" s="332"/>
      <c r="FT138" s="332"/>
      <c r="FU138" s="332"/>
      <c r="FV138" s="332"/>
      <c r="FW138" s="332"/>
      <c r="FX138" s="332"/>
      <c r="FY138" s="332"/>
      <c r="FZ138" s="332"/>
      <c r="GA138" s="332"/>
      <c r="GB138" s="332"/>
      <c r="GC138" s="332"/>
      <c r="GD138" s="332"/>
      <c r="GE138" s="332"/>
      <c r="GF138" s="332"/>
      <c r="GG138" s="332"/>
      <c r="GH138" s="332"/>
      <c r="GI138" s="332"/>
      <c r="GJ138" s="332"/>
      <c r="GK138" s="332"/>
      <c r="GL138" s="332"/>
      <c r="GM138" s="332"/>
      <c r="GN138" s="332"/>
      <c r="GO138" s="332"/>
      <c r="GP138" s="332"/>
      <c r="GQ138" s="332"/>
      <c r="GR138" s="332"/>
      <c r="GS138" s="332"/>
      <c r="GT138" s="332"/>
      <c r="GU138" s="332"/>
      <c r="GV138" s="332"/>
      <c r="GW138" s="332"/>
      <c r="GX138" s="332"/>
      <c r="GY138" s="332"/>
      <c r="GZ138" s="332"/>
      <c r="HA138" s="332"/>
      <c r="HB138" s="332"/>
      <c r="HC138" s="332"/>
      <c r="HD138" s="332"/>
      <c r="HE138" s="332"/>
      <c r="HF138" s="332"/>
      <c r="HG138" s="332"/>
      <c r="HH138" s="332"/>
      <c r="HI138" s="332"/>
      <c r="HJ138" s="332"/>
      <c r="HK138" s="332"/>
      <c r="HL138" s="332"/>
      <c r="HM138" s="332"/>
      <c r="HN138" s="332"/>
      <c r="HO138" s="332"/>
      <c r="HP138" s="332"/>
      <c r="HQ138" s="332"/>
      <c r="HR138" s="332"/>
      <c r="HS138" s="332"/>
      <c r="HT138" s="332"/>
      <c r="HU138" s="332"/>
      <c r="HV138" s="332"/>
      <c r="HW138" s="332"/>
      <c r="HX138" s="332"/>
      <c r="HY138" s="332"/>
      <c r="HZ138" s="332"/>
      <c r="IA138" s="332"/>
      <c r="IB138" s="332"/>
      <c r="IC138" s="332"/>
      <c r="ID138" s="332"/>
      <c r="IE138" s="332"/>
      <c r="IF138" s="332"/>
      <c r="IG138" s="332"/>
      <c r="IH138" s="332"/>
      <c r="II138" s="332"/>
      <c r="IJ138" s="332"/>
      <c r="IK138" s="332"/>
      <c r="IL138" s="332"/>
      <c r="IM138" s="332"/>
      <c r="IN138" s="332"/>
      <c r="IO138" s="332"/>
      <c r="IP138" s="332"/>
      <c r="IQ138" s="332"/>
      <c r="IR138" s="332"/>
      <c r="IS138" s="332"/>
      <c r="IT138" s="332"/>
      <c r="IU138" s="332"/>
      <c r="IV138" s="332"/>
    </row>
    <row r="139" spans="1:256" s="8" customFormat="1" ht="24" customHeight="1" x14ac:dyDescent="0.35">
      <c r="A139" s="12"/>
      <c r="B139" s="11" t="s">
        <v>67</v>
      </c>
      <c r="C139" s="12"/>
      <c r="D139" s="11" t="s">
        <v>5</v>
      </c>
      <c r="E139" s="13">
        <f>SUM(E140)</f>
        <v>16000000</v>
      </c>
      <c r="F139" s="14" t="s">
        <v>6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s="8" customFormat="1" ht="24.75" customHeight="1" x14ac:dyDescent="0.35">
      <c r="A140" s="12"/>
      <c r="B140" s="12"/>
      <c r="C140" s="11" t="s">
        <v>68</v>
      </c>
      <c r="D140" s="11" t="s">
        <v>5</v>
      </c>
      <c r="E140" s="13">
        <f>SUM(E142+E144+E146)</f>
        <v>16000000</v>
      </c>
      <c r="F140" s="14" t="s">
        <v>6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s="8" customFormat="1" ht="21" customHeight="1" x14ac:dyDescent="0.35">
      <c r="A141" s="11" t="s">
        <v>75</v>
      </c>
      <c r="B141" s="12"/>
      <c r="C141" s="12"/>
      <c r="D141" s="12"/>
      <c r="E141" s="13"/>
      <c r="F141" s="2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109" customFormat="1" ht="23.25" customHeight="1" x14ac:dyDescent="0.35">
      <c r="A142" s="12"/>
      <c r="B142" s="12"/>
      <c r="C142" s="11" t="s">
        <v>76</v>
      </c>
      <c r="D142" s="11" t="s">
        <v>8</v>
      </c>
      <c r="E142" s="13">
        <v>3200000</v>
      </c>
      <c r="F142" s="14" t="s">
        <v>6</v>
      </c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</row>
    <row r="143" spans="1:256" s="109" customFormat="1" ht="111" customHeight="1" x14ac:dyDescent="0.35">
      <c r="A143" s="371" t="s">
        <v>286</v>
      </c>
      <c r="B143" s="371"/>
      <c r="C143" s="371"/>
      <c r="D143" s="371"/>
      <c r="E143" s="371"/>
      <c r="F143" s="371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108"/>
      <c r="IU143" s="108"/>
      <c r="IV143" s="108"/>
    </row>
    <row r="144" spans="1:256" s="109" customFormat="1" ht="26.25" customHeight="1" x14ac:dyDescent="0.35">
      <c r="A144" s="12"/>
      <c r="B144" s="12"/>
      <c r="C144" s="11" t="s">
        <v>77</v>
      </c>
      <c r="D144" s="11" t="s">
        <v>8</v>
      </c>
      <c r="E144" s="13">
        <v>4800000</v>
      </c>
      <c r="F144" s="14" t="s">
        <v>6</v>
      </c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56" s="109" customFormat="1" ht="69.75" customHeight="1" x14ac:dyDescent="0.35">
      <c r="A145" s="371" t="s">
        <v>287</v>
      </c>
      <c r="B145" s="371"/>
      <c r="C145" s="371"/>
      <c r="D145" s="371"/>
      <c r="E145" s="371"/>
      <c r="F145" s="371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/>
      <c r="FR145" s="108"/>
      <c r="FS145" s="108"/>
      <c r="FT145" s="108"/>
      <c r="FU145" s="108"/>
      <c r="FV145" s="108"/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I145" s="108"/>
      <c r="GJ145" s="108"/>
      <c r="GK145" s="108"/>
      <c r="GL145" s="108"/>
      <c r="GM145" s="108"/>
      <c r="GN145" s="108"/>
      <c r="GO145" s="108"/>
      <c r="GP145" s="108"/>
      <c r="GQ145" s="108"/>
      <c r="GR145" s="108"/>
      <c r="GS145" s="108"/>
      <c r="GT145" s="108"/>
      <c r="GU145" s="108"/>
      <c r="GV145" s="108"/>
      <c r="GW145" s="108"/>
      <c r="GX145" s="108"/>
      <c r="GY145" s="108"/>
      <c r="GZ145" s="108"/>
      <c r="HA145" s="108"/>
      <c r="HB145" s="108"/>
      <c r="HC145" s="108"/>
      <c r="HD145" s="108"/>
      <c r="HE145" s="108"/>
      <c r="HF145" s="108"/>
      <c r="HG145" s="108"/>
      <c r="HH145" s="108"/>
      <c r="HI145" s="108"/>
      <c r="HJ145" s="108"/>
      <c r="HK145" s="108"/>
      <c r="HL145" s="108"/>
      <c r="HM145" s="108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  <c r="IP145" s="108"/>
      <c r="IQ145" s="108"/>
      <c r="IR145" s="108"/>
      <c r="IS145" s="108"/>
      <c r="IT145" s="108"/>
      <c r="IU145" s="108"/>
      <c r="IV145" s="108"/>
    </row>
    <row r="146" spans="1:256" s="109" customFormat="1" ht="21" customHeight="1" x14ac:dyDescent="0.35">
      <c r="A146" s="12"/>
      <c r="B146" s="12"/>
      <c r="C146" s="11" t="s">
        <v>78</v>
      </c>
      <c r="D146" s="11" t="s">
        <v>8</v>
      </c>
      <c r="E146" s="13">
        <v>8000000</v>
      </c>
      <c r="F146" s="14" t="s">
        <v>6</v>
      </c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  <c r="IN146" s="108"/>
      <c r="IO146" s="108"/>
      <c r="IP146" s="108"/>
      <c r="IQ146" s="108"/>
      <c r="IR146" s="108"/>
      <c r="IS146" s="108"/>
      <c r="IT146" s="108"/>
      <c r="IU146" s="108"/>
      <c r="IV146" s="108"/>
    </row>
    <row r="147" spans="1:256" s="8" customFormat="1" ht="91.5" customHeight="1" x14ac:dyDescent="0.35">
      <c r="A147" s="371" t="s">
        <v>288</v>
      </c>
      <c r="B147" s="371"/>
      <c r="C147" s="371"/>
      <c r="D147" s="371"/>
      <c r="E147" s="371"/>
      <c r="F147" s="37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ht="23.45" customHeight="1" x14ac:dyDescent="0.3">
      <c r="A148" s="381"/>
      <c r="B148" s="381"/>
      <c r="C148" s="381"/>
      <c r="D148" s="381"/>
      <c r="E148" s="381"/>
      <c r="F148" s="381"/>
    </row>
    <row r="149" spans="1:256" ht="23.45" customHeight="1" x14ac:dyDescent="0.35">
      <c r="A149" s="10"/>
      <c r="B149" s="10"/>
      <c r="C149" s="10"/>
      <c r="D149" s="10"/>
      <c r="E149" s="10"/>
      <c r="F149" s="15"/>
    </row>
  </sheetData>
  <mergeCells count="57">
    <mergeCell ref="A143:F143"/>
    <mergeCell ref="A45:F45"/>
    <mergeCell ref="A137:F137"/>
    <mergeCell ref="A105:F105"/>
    <mergeCell ref="A103:F103"/>
    <mergeCell ref="A95:F95"/>
    <mergeCell ref="A75:F75"/>
    <mergeCell ref="A73:F73"/>
    <mergeCell ref="A70:F70"/>
    <mergeCell ref="A136:F136"/>
    <mergeCell ref="A122:F122"/>
    <mergeCell ref="A96:F96"/>
    <mergeCell ref="A77:F77"/>
    <mergeCell ref="A93:F93"/>
    <mergeCell ref="A94:F94"/>
    <mergeCell ref="A110:F110"/>
    <mergeCell ref="A101:F101"/>
    <mergeCell ref="A148:F148"/>
    <mergeCell ref="A4:F4"/>
    <mergeCell ref="A80:F80"/>
    <mergeCell ref="A53:F53"/>
    <mergeCell ref="A147:F147"/>
    <mergeCell ref="A116:F116"/>
    <mergeCell ref="A145:F145"/>
    <mergeCell ref="A5:F5"/>
    <mergeCell ref="A118:F118"/>
    <mergeCell ref="A131:F131"/>
    <mergeCell ref="A47:F47"/>
    <mergeCell ref="A68:F68"/>
    <mergeCell ref="A59:F59"/>
    <mergeCell ref="A33:F33"/>
    <mergeCell ref="A99:F99"/>
    <mergeCell ref="A57:F57"/>
    <mergeCell ref="A7:F7"/>
    <mergeCell ref="A18:F18"/>
    <mergeCell ref="B14:C14"/>
    <mergeCell ref="A66:F66"/>
    <mergeCell ref="A10:F11"/>
    <mergeCell ref="B19:C19"/>
    <mergeCell ref="A51:F51"/>
    <mergeCell ref="A31:F31"/>
    <mergeCell ref="C135:D135"/>
    <mergeCell ref="A40:F40"/>
    <mergeCell ref="A25:F25"/>
    <mergeCell ref="A36:F36"/>
    <mergeCell ref="A1:F1"/>
    <mergeCell ref="A49:F49"/>
    <mergeCell ref="A22:F22"/>
    <mergeCell ref="A3:F3"/>
    <mergeCell ref="A2:F2"/>
    <mergeCell ref="A38:F38"/>
    <mergeCell ref="A126:F126"/>
    <mergeCell ref="A15:F15"/>
    <mergeCell ref="A13:F13"/>
    <mergeCell ref="A6:F6"/>
    <mergeCell ref="A91:F91"/>
    <mergeCell ref="A29:F29"/>
  </mergeCells>
  <pageMargins left="0.98425196850393704" right="0.59055118110236227" top="0.78740157480314965" bottom="0.59055118110236227" header="0.51181102362204722" footer="0.51181102362204722"/>
  <pageSetup paperSize="9" firstPageNumber="449" orientation="portrait" useFirstPageNumber="1" r:id="rId1"/>
  <headerFooter>
    <oddHeader>&amp;C&amp;16&amp;K000000-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8"/>
  <sheetViews>
    <sheetView topLeftCell="A123" zoomScale="160" zoomScaleNormal="160" workbookViewId="0">
      <selection activeCell="A127" sqref="A127"/>
    </sheetView>
  </sheetViews>
  <sheetFormatPr defaultColWidth="9" defaultRowHeight="24" customHeight="1" x14ac:dyDescent="0.3"/>
  <cols>
    <col min="1" max="1" width="26.85546875" style="1" customWidth="1"/>
    <col min="2" max="2" width="8.42578125" style="5" customWidth="1"/>
    <col min="3" max="3" width="16.85546875" style="1" customWidth="1"/>
    <col min="4" max="4" width="14.5703125" style="1" customWidth="1"/>
    <col min="5" max="5" width="3" style="1" customWidth="1"/>
    <col min="6" max="6" width="13.85546875" style="1" customWidth="1"/>
    <col min="7" max="7" width="14.5703125" style="1" customWidth="1"/>
    <col min="8" max="8" width="5.42578125" style="1" customWidth="1"/>
    <col min="9" max="256" width="9" style="1" customWidth="1"/>
    <col min="257" max="16384" width="9" style="2"/>
  </cols>
  <sheetData>
    <row r="1" spans="1:256" s="6" customFormat="1" ht="23.45" customHeight="1" x14ac:dyDescent="0.35">
      <c r="A1" s="383" t="s">
        <v>315</v>
      </c>
      <c r="B1" s="384"/>
      <c r="C1" s="384"/>
      <c r="D1" s="384"/>
      <c r="E1" s="384"/>
      <c r="F1" s="384"/>
      <c r="G1" s="384"/>
      <c r="H1" s="38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6" customFormat="1" ht="26.45" customHeight="1" x14ac:dyDescent="0.35">
      <c r="A2" s="9"/>
      <c r="B2" s="9"/>
      <c r="C2" s="9"/>
      <c r="D2" s="9"/>
      <c r="E2" s="9"/>
      <c r="F2" s="9"/>
      <c r="G2" s="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26.45" customHeight="1" x14ac:dyDescent="0.35">
      <c r="A3" s="21"/>
      <c r="B3" s="21"/>
      <c r="C3" s="20" t="s">
        <v>80</v>
      </c>
      <c r="D3" s="21"/>
      <c r="E3" s="21"/>
      <c r="F3" s="20" t="s">
        <v>237</v>
      </c>
      <c r="G3" s="21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26.45" customHeight="1" x14ac:dyDescent="0.35">
      <c r="A4" s="21"/>
      <c r="B4" s="21"/>
      <c r="C4" s="21"/>
      <c r="D4" s="21"/>
      <c r="E4" s="21"/>
      <c r="F4" s="21"/>
      <c r="G4" s="21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26.45" customHeight="1" x14ac:dyDescent="0.35">
      <c r="A5" s="20" t="s">
        <v>81</v>
      </c>
      <c r="B5" s="21"/>
      <c r="C5" s="21"/>
      <c r="D5" s="22">
        <f>SUM(D7+D9)</f>
        <v>30657100</v>
      </c>
      <c r="E5" s="21"/>
      <c r="F5" s="21"/>
      <c r="G5" s="22">
        <f>SUM(G7+G9)</f>
        <v>24954100</v>
      </c>
      <c r="H5" s="1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26.45" customHeight="1" x14ac:dyDescent="0.35">
      <c r="A6" s="21"/>
      <c r="B6" s="21"/>
      <c r="C6" s="21"/>
      <c r="D6" s="21"/>
      <c r="E6" s="21"/>
      <c r="F6" s="21"/>
      <c r="G6" s="21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26.45" customHeight="1" x14ac:dyDescent="0.35">
      <c r="A7" s="20" t="s">
        <v>82</v>
      </c>
      <c r="B7" s="21"/>
      <c r="C7" s="21"/>
      <c r="D7" s="22">
        <v>6456000</v>
      </c>
      <c r="E7" s="21"/>
      <c r="F7" s="21"/>
      <c r="G7" s="22">
        <v>4082000</v>
      </c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26.45" customHeight="1" x14ac:dyDescent="0.35">
      <c r="A8" s="21"/>
      <c r="B8" s="21"/>
      <c r="C8" s="21"/>
      <c r="D8" s="21"/>
      <c r="E8" s="21"/>
      <c r="F8" s="21"/>
      <c r="G8" s="21"/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26.45" customHeight="1" x14ac:dyDescent="0.35">
      <c r="A9" s="20" t="s">
        <v>83</v>
      </c>
      <c r="B9" s="21"/>
      <c r="C9" s="21"/>
      <c r="D9" s="22">
        <v>24201100</v>
      </c>
      <c r="E9" s="21"/>
      <c r="F9" s="21"/>
      <c r="G9" s="22">
        <v>20872100</v>
      </c>
      <c r="H9" s="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ht="20.100000000000001" customHeight="1" x14ac:dyDescent="0.3">
      <c r="A10" s="10"/>
      <c r="B10" s="10"/>
      <c r="C10" s="10"/>
      <c r="D10" s="10"/>
      <c r="E10" s="10"/>
      <c r="F10" s="10"/>
      <c r="G10" s="10"/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ht="20.100000000000001" customHeight="1" x14ac:dyDescent="0.3">
      <c r="A11" s="10"/>
      <c r="B11" s="10"/>
      <c r="C11" s="10"/>
      <c r="D11" s="10"/>
      <c r="E11" s="10"/>
      <c r="F11" s="10"/>
      <c r="G11" s="10"/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" customFormat="1" ht="20.100000000000001" customHeight="1" x14ac:dyDescent="0.3">
      <c r="A12" s="10"/>
      <c r="B12" s="10"/>
      <c r="C12" s="10"/>
      <c r="D12" s="10"/>
      <c r="E12" s="10"/>
      <c r="F12" s="10"/>
      <c r="G12" s="10"/>
      <c r="H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20.100000000000001" customHeight="1" x14ac:dyDescent="0.3">
      <c r="A13" s="10"/>
      <c r="B13" s="10"/>
      <c r="C13" s="10"/>
      <c r="D13" s="10"/>
      <c r="E13" s="10"/>
      <c r="F13" s="10"/>
      <c r="G13" s="10"/>
      <c r="H13" s="1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20.100000000000001" customHeight="1" x14ac:dyDescent="0.3">
      <c r="A14" s="10"/>
      <c r="B14" s="10"/>
      <c r="C14" s="10"/>
      <c r="D14" s="10"/>
      <c r="E14" s="10"/>
      <c r="F14" s="10"/>
      <c r="G14" s="10"/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20.100000000000001" customHeight="1" x14ac:dyDescent="0.3">
      <c r="A15" s="10"/>
      <c r="B15" s="10"/>
      <c r="C15" s="10"/>
      <c r="D15" s="10"/>
      <c r="E15" s="10"/>
      <c r="F15" s="10"/>
      <c r="G15" s="10"/>
      <c r="H15" s="1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20.100000000000001" customHeight="1" x14ac:dyDescent="0.3">
      <c r="A16" s="10"/>
      <c r="B16" s="10"/>
      <c r="C16" s="10"/>
      <c r="D16" s="10"/>
      <c r="E16" s="10"/>
      <c r="F16" s="10"/>
      <c r="G16" s="10"/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20.100000000000001" customHeight="1" x14ac:dyDescent="0.3">
      <c r="A17" s="10"/>
      <c r="B17" s="10"/>
      <c r="C17" s="10"/>
      <c r="D17" s="10"/>
      <c r="E17" s="10"/>
      <c r="F17" s="10"/>
      <c r="G17" s="10"/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20.100000000000001" customHeight="1" x14ac:dyDescent="0.3">
      <c r="A18" s="10"/>
      <c r="B18" s="10"/>
      <c r="C18" s="10"/>
      <c r="D18" s="10"/>
      <c r="E18" s="10"/>
      <c r="F18" s="10"/>
      <c r="G18" s="10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20.100000000000001" customHeight="1" x14ac:dyDescent="0.3">
      <c r="A19" s="10"/>
      <c r="B19" s="10"/>
      <c r="C19" s="10"/>
      <c r="D19" s="10"/>
      <c r="E19" s="10"/>
      <c r="F19" s="10"/>
      <c r="G19" s="10"/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20.100000000000001" customHeight="1" x14ac:dyDescent="0.3">
      <c r="A20" s="10"/>
      <c r="B20" s="10"/>
      <c r="C20" s="10"/>
      <c r="D20" s="10"/>
      <c r="E20" s="10"/>
      <c r="F20" s="10"/>
      <c r="G20" s="10"/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20.100000000000001" customHeight="1" x14ac:dyDescent="0.3">
      <c r="A21" s="10"/>
      <c r="B21" s="10"/>
      <c r="C21" s="10"/>
      <c r="D21" s="10"/>
      <c r="E21" s="10"/>
      <c r="F21" s="10"/>
      <c r="G21" s="10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20.100000000000001" customHeight="1" x14ac:dyDescent="0.3">
      <c r="A22" s="10"/>
      <c r="B22" s="10"/>
      <c r="C22" s="10"/>
      <c r="D22" s="10"/>
      <c r="E22" s="10"/>
      <c r="F22" s="10"/>
      <c r="G22" s="10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20.100000000000001" customHeight="1" x14ac:dyDescent="0.3">
      <c r="A23" s="10"/>
      <c r="B23" s="10"/>
      <c r="C23" s="10"/>
      <c r="D23" s="10"/>
      <c r="E23" s="10"/>
      <c r="F23" s="10"/>
      <c r="G23" s="10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20.100000000000001" customHeight="1" x14ac:dyDescent="0.3">
      <c r="A24" s="10"/>
      <c r="B24" s="10"/>
      <c r="C24" s="10"/>
      <c r="D24" s="10"/>
      <c r="E24" s="10"/>
      <c r="F24" s="10"/>
      <c r="G24" s="10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20.100000000000001" customHeight="1" x14ac:dyDescent="0.3">
      <c r="A25" s="10"/>
      <c r="B25" s="10"/>
      <c r="C25" s="10"/>
      <c r="D25" s="10"/>
      <c r="E25" s="10"/>
      <c r="F25" s="10"/>
      <c r="G25" s="10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20.100000000000001" customHeight="1" x14ac:dyDescent="0.3">
      <c r="A26" s="10"/>
      <c r="B26" s="10"/>
      <c r="C26" s="10"/>
      <c r="D26" s="10"/>
      <c r="E26" s="10"/>
      <c r="F26" s="10"/>
      <c r="G26" s="10"/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20.100000000000001" customHeight="1" x14ac:dyDescent="0.3">
      <c r="A27" s="10"/>
      <c r="B27" s="10"/>
      <c r="C27" s="10"/>
      <c r="D27" s="10"/>
      <c r="E27" s="10"/>
      <c r="F27" s="10"/>
      <c r="G27" s="10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20.100000000000001" customHeight="1" x14ac:dyDescent="0.3">
      <c r="A28" s="10"/>
      <c r="B28" s="10"/>
      <c r="C28" s="10"/>
      <c r="D28" s="10"/>
      <c r="E28" s="10"/>
      <c r="F28" s="10"/>
      <c r="G28" s="10"/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20.100000000000001" customHeight="1" x14ac:dyDescent="0.3">
      <c r="A29" s="10"/>
      <c r="B29" s="10"/>
      <c r="C29" s="10"/>
      <c r="D29" s="10"/>
      <c r="E29" s="10"/>
      <c r="F29" s="10"/>
      <c r="G29" s="10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20.100000000000001" customHeight="1" x14ac:dyDescent="0.3">
      <c r="A30" s="10"/>
      <c r="B30" s="10"/>
      <c r="C30" s="10"/>
      <c r="D30" s="10"/>
      <c r="E30" s="10"/>
      <c r="F30" s="10"/>
      <c r="G30" s="10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20.100000000000001" customHeight="1" x14ac:dyDescent="0.3">
      <c r="A31" s="10"/>
      <c r="B31" s="10"/>
      <c r="C31" s="10"/>
      <c r="D31" s="10"/>
      <c r="E31" s="10"/>
      <c r="F31" s="10"/>
      <c r="G31" s="10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20.100000000000001" customHeight="1" x14ac:dyDescent="0.3">
      <c r="A32" s="10"/>
      <c r="B32" s="10"/>
      <c r="C32" s="10"/>
      <c r="D32" s="10"/>
      <c r="E32" s="10"/>
      <c r="F32" s="10"/>
      <c r="G32" s="10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100000000000001" customHeight="1" x14ac:dyDescent="0.3">
      <c r="A33" s="10"/>
      <c r="B33" s="10"/>
      <c r="C33" s="10"/>
      <c r="D33" s="10"/>
      <c r="E33" s="10"/>
      <c r="F33" s="10"/>
      <c r="G33" s="10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0.100000000000001" customHeight="1" x14ac:dyDescent="0.3">
      <c r="A34" s="10"/>
      <c r="B34" s="10"/>
      <c r="C34" s="10"/>
      <c r="D34" s="10"/>
      <c r="E34" s="10"/>
      <c r="F34" s="10"/>
      <c r="G34" s="10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100000000000001" customHeight="1" x14ac:dyDescent="0.3">
      <c r="A35" s="10"/>
      <c r="B35" s="10"/>
      <c r="C35" s="10"/>
      <c r="D35" s="10"/>
      <c r="E35" s="10"/>
      <c r="F35" s="10"/>
      <c r="G35" s="10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100000000000001" customHeight="1" x14ac:dyDescent="0.3">
      <c r="A36" s="10"/>
      <c r="B36" s="10"/>
      <c r="C36" s="10"/>
      <c r="D36" s="10"/>
      <c r="E36" s="10"/>
      <c r="F36" s="10"/>
      <c r="G36" s="10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100000000000001" customHeight="1" x14ac:dyDescent="0.3">
      <c r="A37" s="10"/>
      <c r="B37" s="10"/>
      <c r="C37" s="10"/>
      <c r="D37" s="10"/>
      <c r="E37" s="10"/>
      <c r="F37" s="10"/>
      <c r="G37" s="10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0.100000000000001" customHeight="1" x14ac:dyDescent="0.3">
      <c r="A38" s="10"/>
      <c r="B38" s="10"/>
      <c r="C38" s="10"/>
      <c r="D38" s="10"/>
      <c r="E38" s="10"/>
      <c r="F38" s="10"/>
      <c r="G38" s="10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0.100000000000001" customHeight="1" x14ac:dyDescent="0.3">
      <c r="A39" s="10"/>
      <c r="B39" s="10"/>
      <c r="C39" s="10"/>
      <c r="D39" s="10"/>
      <c r="E39" s="10"/>
      <c r="F39" s="10"/>
      <c r="G39" s="10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0.100000000000001" customHeight="1" x14ac:dyDescent="0.3">
      <c r="A40" s="10"/>
      <c r="B40" s="10"/>
      <c r="C40" s="10"/>
      <c r="D40" s="10"/>
      <c r="E40" s="10"/>
      <c r="F40" s="10"/>
      <c r="G40" s="10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3.45" customHeight="1" x14ac:dyDescent="0.35">
      <c r="A41" s="383" t="s">
        <v>316</v>
      </c>
      <c r="B41" s="384"/>
      <c r="C41" s="384"/>
      <c r="D41" s="384"/>
      <c r="E41" s="384"/>
      <c r="F41" s="384"/>
      <c r="G41" s="384"/>
      <c r="H41" s="38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9.45" customHeight="1" x14ac:dyDescent="0.4">
      <c r="A42" s="366" t="s">
        <v>238</v>
      </c>
      <c r="B42" s="367"/>
      <c r="C42" s="367"/>
      <c r="D42" s="367"/>
      <c r="E42" s="367"/>
      <c r="F42" s="367"/>
      <c r="G42" s="367"/>
      <c r="H42" s="36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45" customHeight="1" x14ac:dyDescent="0.35">
      <c r="A43" s="383" t="s">
        <v>84</v>
      </c>
      <c r="B43" s="384"/>
      <c r="C43" s="384"/>
      <c r="D43" s="384"/>
      <c r="E43" s="384"/>
      <c r="F43" s="384"/>
      <c r="G43" s="384"/>
      <c r="H43" s="38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20.100000000000001" customHeight="1" x14ac:dyDescent="0.3">
      <c r="A44" s="10"/>
      <c r="B44" s="70"/>
      <c r="C44" s="70"/>
      <c r="D44" s="70"/>
      <c r="E44" s="70"/>
      <c r="F44" s="70"/>
      <c r="G44" s="70"/>
      <c r="H44" s="10"/>
    </row>
    <row r="45" spans="1:256" ht="23.45" customHeight="1" x14ac:dyDescent="0.35">
      <c r="A45" s="132"/>
      <c r="B45" s="115"/>
      <c r="C45" s="116" t="s">
        <v>85</v>
      </c>
      <c r="D45" s="385" t="s">
        <v>86</v>
      </c>
      <c r="E45" s="386"/>
      <c r="F45" s="386"/>
      <c r="G45" s="387"/>
      <c r="H45" s="145" t="s">
        <v>87</v>
      </c>
    </row>
    <row r="46" spans="1:256" ht="23.45" customHeight="1" x14ac:dyDescent="0.35">
      <c r="A46" s="102" t="s">
        <v>88</v>
      </c>
      <c r="B46" s="117"/>
      <c r="C46" s="388" t="s">
        <v>230</v>
      </c>
      <c r="D46" s="388" t="s">
        <v>231</v>
      </c>
      <c r="E46" s="119" t="s">
        <v>89</v>
      </c>
      <c r="F46" s="119" t="s">
        <v>90</v>
      </c>
      <c r="G46" s="393" t="s">
        <v>239</v>
      </c>
      <c r="H46" s="146" t="s">
        <v>79</v>
      </c>
    </row>
    <row r="47" spans="1:256" ht="23.45" customHeight="1" x14ac:dyDescent="0.35">
      <c r="A47" s="131"/>
      <c r="B47" s="120"/>
      <c r="C47" s="389"/>
      <c r="D47" s="389"/>
      <c r="E47" s="172" t="s">
        <v>91</v>
      </c>
      <c r="F47" s="96" t="s">
        <v>92</v>
      </c>
      <c r="G47" s="394"/>
      <c r="H47" s="147"/>
    </row>
    <row r="48" spans="1:256" s="4" customFormat="1" ht="23.45" customHeight="1" x14ac:dyDescent="0.35">
      <c r="A48" s="133" t="s">
        <v>223</v>
      </c>
      <c r="B48" s="71" t="s">
        <v>5</v>
      </c>
      <c r="C48" s="31">
        <f>SUM(C49:C52)</f>
        <v>22678723</v>
      </c>
      <c r="D48" s="32">
        <f>SUM(D49:D52)</f>
        <v>27504000</v>
      </c>
      <c r="E48" s="336" t="s">
        <v>91</v>
      </c>
      <c r="F48" s="33">
        <f>D48-G48</f>
        <v>5493000</v>
      </c>
      <c r="G48" s="140">
        <f>SUM(G49:G52)</f>
        <v>22011000</v>
      </c>
      <c r="H48" s="1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23.45" customHeight="1" x14ac:dyDescent="0.35">
      <c r="A49" s="134" t="s">
        <v>93</v>
      </c>
      <c r="B49" s="122"/>
      <c r="C49" s="123">
        <v>21046605</v>
      </c>
      <c r="D49" s="124">
        <v>25000000</v>
      </c>
      <c r="E49" s="311" t="s">
        <v>91</v>
      </c>
      <c r="F49" s="67">
        <f>D49-G49</f>
        <v>5000000</v>
      </c>
      <c r="G49" s="141">
        <v>20000000</v>
      </c>
      <c r="H49" s="14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23.45" customHeight="1" x14ac:dyDescent="0.35">
      <c r="A50" s="134" t="s">
        <v>94</v>
      </c>
      <c r="B50" s="122"/>
      <c r="C50" s="123">
        <v>30208</v>
      </c>
      <c r="D50" s="124">
        <v>3000</v>
      </c>
      <c r="E50" s="35" t="s">
        <v>89</v>
      </c>
      <c r="F50" s="67">
        <f>G50-D50</f>
        <v>7000</v>
      </c>
      <c r="G50" s="141">
        <v>10000</v>
      </c>
      <c r="H50" s="14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23.45" customHeight="1" x14ac:dyDescent="0.35">
      <c r="A51" s="134" t="s">
        <v>95</v>
      </c>
      <c r="B51" s="122"/>
      <c r="C51" s="36">
        <v>1601910</v>
      </c>
      <c r="D51" s="124">
        <v>2500000</v>
      </c>
      <c r="E51" s="311" t="s">
        <v>91</v>
      </c>
      <c r="F51" s="67">
        <f>D51-G51</f>
        <v>500000</v>
      </c>
      <c r="G51" s="141">
        <v>2000000</v>
      </c>
      <c r="H51" s="1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23.45" customHeight="1" x14ac:dyDescent="0.35">
      <c r="A52" s="134" t="s">
        <v>96</v>
      </c>
      <c r="B52" s="122"/>
      <c r="C52" s="36">
        <v>0</v>
      </c>
      <c r="D52" s="124">
        <v>1000</v>
      </c>
      <c r="E52" s="337"/>
      <c r="F52" s="37"/>
      <c r="G52" s="141">
        <v>1000</v>
      </c>
      <c r="H52" s="14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23.45" customHeight="1" x14ac:dyDescent="0.35">
      <c r="A53" s="135"/>
      <c r="B53" s="122"/>
      <c r="C53" s="125"/>
      <c r="D53" s="124"/>
      <c r="E53" s="337"/>
      <c r="F53" s="124"/>
      <c r="G53" s="141"/>
      <c r="H53" s="14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23.45" customHeight="1" x14ac:dyDescent="0.35">
      <c r="A54" s="136" t="s">
        <v>224</v>
      </c>
      <c r="B54" s="72" t="s">
        <v>5</v>
      </c>
      <c r="C54" s="38">
        <f>SUM(C56:C58)</f>
        <v>17029665.75</v>
      </c>
      <c r="D54" s="37">
        <f>SUM(D56:D58)</f>
        <v>19000000</v>
      </c>
      <c r="E54" s="311" t="s">
        <v>91</v>
      </c>
      <c r="F54" s="34">
        <f>D54-G54</f>
        <v>3000000</v>
      </c>
      <c r="G54" s="142">
        <f>SUM(G56:G58)</f>
        <v>16000000</v>
      </c>
      <c r="H54" s="15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23.45" customHeight="1" x14ac:dyDescent="0.35">
      <c r="A55" s="134" t="s">
        <v>289</v>
      </c>
      <c r="B55" s="126" t="s">
        <v>97</v>
      </c>
      <c r="C55" s="125"/>
      <c r="D55" s="124"/>
      <c r="E55" s="337"/>
      <c r="F55" s="124"/>
      <c r="G55" s="141"/>
      <c r="H55" s="14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23.45" customHeight="1" x14ac:dyDescent="0.35">
      <c r="A56" s="134" t="s">
        <v>220</v>
      </c>
      <c r="B56" s="122"/>
      <c r="C56" s="123">
        <v>3405933.15</v>
      </c>
      <c r="D56" s="124">
        <v>3800000</v>
      </c>
      <c r="E56" s="311" t="s">
        <v>91</v>
      </c>
      <c r="F56" s="67">
        <f>D56-G56</f>
        <v>600000</v>
      </c>
      <c r="G56" s="141">
        <v>3200000</v>
      </c>
      <c r="H56" s="14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23.45" customHeight="1" x14ac:dyDescent="0.35">
      <c r="A57" s="134" t="s">
        <v>221</v>
      </c>
      <c r="B57" s="122"/>
      <c r="C57" s="123">
        <v>5108899.72</v>
      </c>
      <c r="D57" s="124">
        <v>5700000</v>
      </c>
      <c r="E57" s="311" t="s">
        <v>91</v>
      </c>
      <c r="F57" s="67">
        <f>D57-G57</f>
        <v>900000</v>
      </c>
      <c r="G57" s="141">
        <v>4800000</v>
      </c>
      <c r="H57" s="14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23.45" customHeight="1" x14ac:dyDescent="0.35">
      <c r="A58" s="134" t="s">
        <v>222</v>
      </c>
      <c r="B58" s="122"/>
      <c r="C58" s="123">
        <v>8514832.8800000008</v>
      </c>
      <c r="D58" s="124">
        <v>9500000</v>
      </c>
      <c r="E58" s="311" t="s">
        <v>91</v>
      </c>
      <c r="F58" s="67">
        <f>D58-G58</f>
        <v>1500000</v>
      </c>
      <c r="G58" s="141">
        <v>8000000</v>
      </c>
      <c r="H58" s="14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20.100000000000001" customHeight="1" x14ac:dyDescent="0.35">
      <c r="A59" s="135"/>
      <c r="B59" s="122"/>
      <c r="C59" s="125"/>
      <c r="D59" s="125"/>
      <c r="E59" s="125"/>
      <c r="F59" s="125"/>
      <c r="G59" s="143"/>
      <c r="H59" s="14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20.100000000000001" customHeight="1" x14ac:dyDescent="0.35">
      <c r="A60" s="135"/>
      <c r="B60" s="122"/>
      <c r="C60" s="125"/>
      <c r="D60" s="125"/>
      <c r="E60" s="125"/>
      <c r="F60" s="125"/>
      <c r="G60" s="143"/>
      <c r="H60" s="14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20.100000000000001" customHeight="1" x14ac:dyDescent="0.35">
      <c r="A61" s="135"/>
      <c r="B61" s="122"/>
      <c r="C61" s="125"/>
      <c r="D61" s="125"/>
      <c r="E61" s="125"/>
      <c r="F61" s="125"/>
      <c r="G61" s="143"/>
      <c r="H61" s="14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20.100000000000001" customHeight="1" x14ac:dyDescent="0.35">
      <c r="A62" s="135"/>
      <c r="B62" s="122"/>
      <c r="C62" s="125"/>
      <c r="D62" s="125"/>
      <c r="E62" s="125"/>
      <c r="F62" s="125"/>
      <c r="G62" s="143"/>
      <c r="H62" s="14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20.100000000000001" customHeight="1" x14ac:dyDescent="0.35">
      <c r="A63" s="135"/>
      <c r="B63" s="122"/>
      <c r="C63" s="125"/>
      <c r="D63" s="125"/>
      <c r="E63" s="125"/>
      <c r="F63" s="125"/>
      <c r="G63" s="143"/>
      <c r="H63" s="14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20.100000000000001" customHeight="1" x14ac:dyDescent="0.35">
      <c r="A64" s="135"/>
      <c r="B64" s="122"/>
      <c r="C64" s="125"/>
      <c r="D64" s="125"/>
      <c r="E64" s="125"/>
      <c r="F64" s="125"/>
      <c r="G64" s="143"/>
      <c r="H64" s="14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20.100000000000001" customHeight="1" x14ac:dyDescent="0.35">
      <c r="A65" s="135"/>
      <c r="B65" s="122"/>
      <c r="C65" s="125"/>
      <c r="D65" s="125"/>
      <c r="E65" s="125"/>
      <c r="F65" s="125"/>
      <c r="G65" s="143"/>
      <c r="H65" s="14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20.100000000000001" customHeight="1" x14ac:dyDescent="0.35">
      <c r="A66" s="135"/>
      <c r="B66" s="122"/>
      <c r="C66" s="125"/>
      <c r="D66" s="125"/>
      <c r="E66" s="125"/>
      <c r="F66" s="125"/>
      <c r="G66" s="143"/>
      <c r="H66" s="14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20.100000000000001" customHeight="1" x14ac:dyDescent="0.35">
      <c r="A67" s="135"/>
      <c r="B67" s="122"/>
      <c r="C67" s="125"/>
      <c r="D67" s="125"/>
      <c r="E67" s="125"/>
      <c r="F67" s="125"/>
      <c r="G67" s="143"/>
      <c r="H67" s="14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20.100000000000001" customHeight="1" x14ac:dyDescent="0.35">
      <c r="A68" s="135"/>
      <c r="B68" s="122"/>
      <c r="C68" s="125"/>
      <c r="D68" s="125"/>
      <c r="E68" s="125"/>
      <c r="F68" s="125"/>
      <c r="G68" s="143"/>
      <c r="H68" s="14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20.100000000000001" customHeight="1" x14ac:dyDescent="0.35">
      <c r="A69" s="135"/>
      <c r="B69" s="122"/>
      <c r="C69" s="125"/>
      <c r="D69" s="125"/>
      <c r="E69" s="125"/>
      <c r="F69" s="125"/>
      <c r="G69" s="143"/>
      <c r="H69" s="14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20.100000000000001" customHeight="1" x14ac:dyDescent="0.35">
      <c r="A70" s="135"/>
      <c r="B70" s="122"/>
      <c r="C70" s="125"/>
      <c r="D70" s="125"/>
      <c r="E70" s="125"/>
      <c r="F70" s="125"/>
      <c r="G70" s="143"/>
      <c r="H70" s="14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20.100000000000001" customHeight="1" x14ac:dyDescent="0.35">
      <c r="A71" s="135"/>
      <c r="B71" s="122"/>
      <c r="C71" s="125"/>
      <c r="D71" s="125"/>
      <c r="E71" s="125"/>
      <c r="F71" s="125"/>
      <c r="G71" s="143"/>
      <c r="H71" s="14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20.100000000000001" customHeight="1" x14ac:dyDescent="0.35">
      <c r="A72" s="135"/>
      <c r="B72" s="122"/>
      <c r="C72" s="125"/>
      <c r="D72" s="125"/>
      <c r="E72" s="125"/>
      <c r="F72" s="125"/>
      <c r="G72" s="143"/>
      <c r="H72" s="14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20.100000000000001" customHeight="1" x14ac:dyDescent="0.35">
      <c r="A73" s="135"/>
      <c r="B73" s="122"/>
      <c r="C73" s="125"/>
      <c r="D73" s="125"/>
      <c r="E73" s="125"/>
      <c r="F73" s="125"/>
      <c r="G73" s="143"/>
      <c r="H73" s="14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20.100000000000001" customHeight="1" x14ac:dyDescent="0.35">
      <c r="A74" s="135"/>
      <c r="B74" s="122"/>
      <c r="C74" s="125"/>
      <c r="D74" s="125"/>
      <c r="E74" s="125"/>
      <c r="F74" s="125"/>
      <c r="G74" s="143"/>
      <c r="H74" s="14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20.100000000000001" customHeight="1" x14ac:dyDescent="0.35">
      <c r="A75" s="135"/>
      <c r="B75" s="122"/>
      <c r="C75" s="125"/>
      <c r="D75" s="125"/>
      <c r="E75" s="125"/>
      <c r="F75" s="125"/>
      <c r="G75" s="143"/>
      <c r="H75" s="1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20.100000000000001" customHeight="1" x14ac:dyDescent="0.35">
      <c r="A76" s="135"/>
      <c r="B76" s="122"/>
      <c r="C76" s="125"/>
      <c r="D76" s="125"/>
      <c r="E76" s="125"/>
      <c r="F76" s="125"/>
      <c r="G76" s="143"/>
      <c r="H76" s="14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20.100000000000001" customHeight="1" x14ac:dyDescent="0.35">
      <c r="A77" s="137"/>
      <c r="B77" s="138"/>
      <c r="C77" s="127"/>
      <c r="D77" s="127"/>
      <c r="E77" s="127"/>
      <c r="F77" s="127"/>
      <c r="G77" s="144"/>
      <c r="H77" s="15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23.45" customHeight="1" x14ac:dyDescent="0.35">
      <c r="A78" s="215" t="s">
        <v>98</v>
      </c>
      <c r="B78" s="139"/>
      <c r="C78" s="39">
        <f>SUM(C48+C54)</f>
        <v>39708388.75</v>
      </c>
      <c r="D78" s="40">
        <f>SUM(D48+D54)</f>
        <v>46504000</v>
      </c>
      <c r="E78" s="338" t="s">
        <v>91</v>
      </c>
      <c r="F78" s="41">
        <f>D78-G78</f>
        <v>8493000</v>
      </c>
      <c r="G78" s="93">
        <f>SUM(G48+G54)</f>
        <v>38011000</v>
      </c>
      <c r="H78" s="15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23.45" customHeight="1" x14ac:dyDescent="0.35">
      <c r="A79" s="14"/>
      <c r="B79" s="12"/>
      <c r="C79" s="128"/>
      <c r="D79" s="84"/>
      <c r="E79" s="129"/>
      <c r="F79" s="130"/>
      <c r="G79" s="84"/>
      <c r="H79" s="1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8" customFormat="1" ht="23.45" customHeight="1" x14ac:dyDescent="0.35">
      <c r="A80" s="14"/>
      <c r="C80" s="153"/>
      <c r="D80" s="13"/>
      <c r="E80" s="154"/>
      <c r="F80" s="155"/>
      <c r="G80" s="13"/>
      <c r="H80" s="12"/>
      <c r="I80" s="1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23.45" customHeight="1" x14ac:dyDescent="0.35">
      <c r="A81" s="383" t="s">
        <v>322</v>
      </c>
      <c r="B81" s="384"/>
      <c r="C81" s="384"/>
      <c r="D81" s="384"/>
      <c r="E81" s="384"/>
      <c r="F81" s="384"/>
      <c r="G81" s="384"/>
      <c r="H81" s="384"/>
    </row>
    <row r="82" spans="1:256" s="157" customFormat="1" ht="23.45" customHeight="1" x14ac:dyDescent="0.35">
      <c r="A82" s="366" t="s">
        <v>240</v>
      </c>
      <c r="B82" s="367"/>
      <c r="C82" s="367"/>
      <c r="D82" s="367"/>
      <c r="E82" s="367"/>
      <c r="F82" s="367"/>
      <c r="G82" s="367"/>
      <c r="H82" s="367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156"/>
      <c r="IC82" s="156"/>
      <c r="ID82" s="156"/>
      <c r="IE82" s="156"/>
      <c r="IF82" s="156"/>
      <c r="IG82" s="156"/>
      <c r="IH82" s="156"/>
      <c r="II82" s="156"/>
      <c r="IJ82" s="156"/>
      <c r="IK82" s="156"/>
      <c r="IL82" s="156"/>
      <c r="IM82" s="156"/>
      <c r="IN82" s="156"/>
      <c r="IO82" s="156"/>
      <c r="IP82" s="156"/>
      <c r="IQ82" s="156"/>
      <c r="IR82" s="156"/>
      <c r="IS82" s="156"/>
      <c r="IT82" s="156"/>
      <c r="IU82" s="156"/>
      <c r="IV82" s="156"/>
    </row>
    <row r="83" spans="1:256" ht="23.45" customHeight="1" x14ac:dyDescent="0.35">
      <c r="A83" s="78" t="s">
        <v>99</v>
      </c>
      <c r="B83" s="79"/>
      <c r="C83" s="79"/>
      <c r="D83" s="79"/>
      <c r="E83" s="79"/>
      <c r="F83" s="78" t="s">
        <v>100</v>
      </c>
      <c r="G83" s="79"/>
      <c r="H83" s="79"/>
    </row>
    <row r="84" spans="1:256" ht="23.45" customHeight="1" x14ac:dyDescent="0.35">
      <c r="A84" s="11" t="s">
        <v>101</v>
      </c>
      <c r="B84" s="70"/>
      <c r="C84" s="70"/>
      <c r="D84" s="70"/>
      <c r="E84" s="70"/>
      <c r="F84" s="70"/>
      <c r="G84" s="70"/>
      <c r="H84" s="10"/>
    </row>
    <row r="85" spans="1:256" s="4" customFormat="1" ht="23.45" customHeight="1" x14ac:dyDescent="0.35">
      <c r="A85" s="132"/>
      <c r="B85" s="115"/>
      <c r="C85" s="116" t="s">
        <v>102</v>
      </c>
      <c r="D85" s="385" t="s">
        <v>86</v>
      </c>
      <c r="E85" s="386"/>
      <c r="F85" s="386"/>
      <c r="G85" s="387"/>
      <c r="H85" s="145" t="s">
        <v>87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23.45" customHeight="1" x14ac:dyDescent="0.35">
      <c r="A86" s="102" t="s">
        <v>88</v>
      </c>
      <c r="B86" s="117"/>
      <c r="C86" s="118" t="s">
        <v>230</v>
      </c>
      <c r="D86" s="388" t="s">
        <v>231</v>
      </c>
      <c r="E86" s="119" t="s">
        <v>89</v>
      </c>
      <c r="F86" s="119" t="s">
        <v>90</v>
      </c>
      <c r="G86" s="393" t="s">
        <v>239</v>
      </c>
      <c r="H86" s="146" t="s">
        <v>79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4" customFormat="1" ht="23.45" customHeight="1" x14ac:dyDescent="0.35">
      <c r="A87" s="131"/>
      <c r="B87" s="120"/>
      <c r="C87" s="121"/>
      <c r="D87" s="389"/>
      <c r="E87" s="96" t="s">
        <v>91</v>
      </c>
      <c r="F87" s="96" t="s">
        <v>92</v>
      </c>
      <c r="G87" s="394"/>
      <c r="H87" s="14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162" customFormat="1" ht="23.45" customHeight="1" x14ac:dyDescent="0.35">
      <c r="A88" s="133" t="s">
        <v>103</v>
      </c>
      <c r="B88" s="71" t="s">
        <v>5</v>
      </c>
      <c r="C88" s="31">
        <f>SUM(C89)</f>
        <v>2676081.54</v>
      </c>
      <c r="D88" s="32">
        <f>SUM(D89)</f>
        <v>3002000</v>
      </c>
      <c r="E88" s="339" t="s">
        <v>91</v>
      </c>
      <c r="F88" s="33">
        <f>D88-G88</f>
        <v>200000</v>
      </c>
      <c r="G88" s="140">
        <f>SUM(G89)</f>
        <v>2802000</v>
      </c>
      <c r="H88" s="148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spans="1:256" s="162" customFormat="1" ht="23.45" customHeight="1" x14ac:dyDescent="0.35">
      <c r="A89" s="136" t="s">
        <v>104</v>
      </c>
      <c r="B89" s="72" t="s">
        <v>5</v>
      </c>
      <c r="C89" s="38">
        <f>SUM(C90:C91)</f>
        <v>2676081.54</v>
      </c>
      <c r="D89" s="37">
        <f>SUM(D90+D91)</f>
        <v>3002000</v>
      </c>
      <c r="E89" s="316" t="s">
        <v>91</v>
      </c>
      <c r="F89" s="34">
        <f>D89-G89</f>
        <v>200000</v>
      </c>
      <c r="G89" s="142">
        <f>SUM(G90+G91)</f>
        <v>2802000</v>
      </c>
      <c r="H89" s="150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spans="1:256" s="4" customFormat="1" ht="23.45" customHeight="1" x14ac:dyDescent="0.35">
      <c r="A90" s="134" t="s">
        <v>105</v>
      </c>
      <c r="B90" s="122"/>
      <c r="C90" s="123">
        <v>2579164.54</v>
      </c>
      <c r="D90" s="124">
        <v>2900000</v>
      </c>
      <c r="E90" s="311" t="s">
        <v>91</v>
      </c>
      <c r="F90" s="67">
        <f>D90-G90</f>
        <v>200000</v>
      </c>
      <c r="G90" s="141">
        <v>2700000</v>
      </c>
      <c r="H90" s="14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4" customFormat="1" ht="23.45" customHeight="1" x14ac:dyDescent="0.35">
      <c r="A91" s="134" t="s">
        <v>301</v>
      </c>
      <c r="B91" s="122"/>
      <c r="C91" s="158">
        <v>96917</v>
      </c>
      <c r="D91" s="124">
        <v>102000</v>
      </c>
      <c r="E91" s="311"/>
      <c r="F91" s="310"/>
      <c r="G91" s="141">
        <v>102000</v>
      </c>
      <c r="H91" s="14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162" customFormat="1" ht="23.45" customHeight="1" x14ac:dyDescent="0.35">
      <c r="A92" s="136" t="s">
        <v>106</v>
      </c>
      <c r="B92" s="72" t="s">
        <v>5</v>
      </c>
      <c r="C92" s="38">
        <f>SUM(C93+C108+C133+C138)</f>
        <v>1133601.03</v>
      </c>
      <c r="D92" s="37">
        <f>SUM(D93+D108+D133+D138)</f>
        <v>1999000</v>
      </c>
      <c r="E92" s="316" t="s">
        <v>91</v>
      </c>
      <c r="F92" s="34">
        <f>D92-G92</f>
        <v>68000</v>
      </c>
      <c r="G92" s="142">
        <f>SUM(G93+G108+G133+G138)</f>
        <v>1931000</v>
      </c>
      <c r="H92" s="150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</row>
    <row r="93" spans="1:256" s="162" customFormat="1" ht="23.45" customHeight="1" x14ac:dyDescent="0.35">
      <c r="A93" s="136" t="s">
        <v>107</v>
      </c>
      <c r="B93" s="72" t="s">
        <v>5</v>
      </c>
      <c r="C93" s="38">
        <f>SUM(C94:C107)</f>
        <v>809828</v>
      </c>
      <c r="D93" s="37">
        <f>SUM(D94:D105)</f>
        <v>1064000</v>
      </c>
      <c r="E93" s="316" t="s">
        <v>91</v>
      </c>
      <c r="F93" s="34">
        <f>D93-G93</f>
        <v>38000</v>
      </c>
      <c r="G93" s="142">
        <f>SUM(G94:G105)</f>
        <v>1026000</v>
      </c>
      <c r="H93" s="150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</row>
    <row r="94" spans="1:256" s="4" customFormat="1" ht="23.45" customHeight="1" x14ac:dyDescent="0.35">
      <c r="A94" s="134" t="s">
        <v>26</v>
      </c>
      <c r="B94" s="122"/>
      <c r="C94" s="158">
        <v>48000</v>
      </c>
      <c r="D94" s="124">
        <v>75000</v>
      </c>
      <c r="E94" s="311" t="s">
        <v>91</v>
      </c>
      <c r="F94" s="67">
        <f>D94-G94</f>
        <v>3000</v>
      </c>
      <c r="G94" s="141">
        <v>72000</v>
      </c>
      <c r="H94" s="15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23.45" customHeight="1" x14ac:dyDescent="0.35">
      <c r="A95" s="134" t="s">
        <v>27</v>
      </c>
      <c r="B95" s="122"/>
      <c r="C95" s="158">
        <v>170100</v>
      </c>
      <c r="D95" s="124">
        <v>200000</v>
      </c>
      <c r="E95" s="37"/>
      <c r="F95" s="124"/>
      <c r="G95" s="141">
        <v>200000</v>
      </c>
      <c r="H95" s="14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23.45" customHeight="1" x14ac:dyDescent="0.35">
      <c r="A96" s="134" t="s">
        <v>37</v>
      </c>
      <c r="B96" s="122"/>
      <c r="C96" s="36"/>
      <c r="D96" s="124">
        <v>1000</v>
      </c>
      <c r="E96" s="37"/>
      <c r="F96" s="124"/>
      <c r="G96" s="141">
        <v>1000</v>
      </c>
      <c r="H96" s="14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23.45" customHeight="1" x14ac:dyDescent="0.35">
      <c r="A97" s="134" t="s">
        <v>108</v>
      </c>
      <c r="B97" s="122"/>
      <c r="C97" s="123">
        <v>84000</v>
      </c>
      <c r="D97" s="124">
        <v>84000</v>
      </c>
      <c r="E97" s="45"/>
      <c r="F97" s="34"/>
      <c r="G97" s="141">
        <v>84000</v>
      </c>
      <c r="H97" s="1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23.45" customHeight="1" x14ac:dyDescent="0.35">
      <c r="A98" s="134" t="s">
        <v>35</v>
      </c>
      <c r="B98" s="122"/>
      <c r="C98" s="123">
        <v>53450</v>
      </c>
      <c r="D98" s="124">
        <v>90000</v>
      </c>
      <c r="E98" s="312" t="s">
        <v>91</v>
      </c>
      <c r="F98" s="67">
        <f>D98-G98</f>
        <v>20000</v>
      </c>
      <c r="G98" s="141">
        <v>70000</v>
      </c>
      <c r="H98" s="14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23.45" customHeight="1" x14ac:dyDescent="0.35">
      <c r="A99" s="134" t="s">
        <v>36</v>
      </c>
      <c r="B99" s="122"/>
      <c r="C99" s="123">
        <v>46678</v>
      </c>
      <c r="D99" s="124">
        <v>100000</v>
      </c>
      <c r="E99" s="340"/>
      <c r="F99" s="124"/>
      <c r="G99" s="141">
        <v>100000</v>
      </c>
      <c r="H99" s="14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23.45" customHeight="1" x14ac:dyDescent="0.35">
      <c r="A100" s="134" t="s">
        <v>109</v>
      </c>
      <c r="B100" s="122"/>
      <c r="C100" s="123">
        <v>129200</v>
      </c>
      <c r="D100" s="124">
        <v>140000</v>
      </c>
      <c r="E100" s="337"/>
      <c r="F100" s="67"/>
      <c r="G100" s="141">
        <v>140000</v>
      </c>
      <c r="H100" s="14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23.45" customHeight="1" x14ac:dyDescent="0.35">
      <c r="A101" s="134" t="s">
        <v>28</v>
      </c>
      <c r="B101" s="160"/>
      <c r="C101" s="158">
        <v>258200</v>
      </c>
      <c r="D101" s="65">
        <v>290000</v>
      </c>
      <c r="E101" s="312" t="s">
        <v>91</v>
      </c>
      <c r="F101" s="67">
        <f>D101-G101</f>
        <v>20000</v>
      </c>
      <c r="G101" s="164">
        <v>270000</v>
      </c>
      <c r="H101" s="14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23.45" customHeight="1" x14ac:dyDescent="0.35">
      <c r="A102" s="134" t="s">
        <v>32</v>
      </c>
      <c r="B102" s="122"/>
      <c r="C102" s="158">
        <v>20200</v>
      </c>
      <c r="D102" s="124">
        <v>24000</v>
      </c>
      <c r="E102" s="44"/>
      <c r="F102" s="124"/>
      <c r="G102" s="141">
        <v>24000</v>
      </c>
      <c r="H102" s="14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23.45" customHeight="1" x14ac:dyDescent="0.35">
      <c r="A103" s="134" t="s">
        <v>110</v>
      </c>
      <c r="B103" s="122"/>
      <c r="C103" s="158"/>
      <c r="D103" s="124">
        <v>30000</v>
      </c>
      <c r="E103" s="159"/>
      <c r="F103" s="34"/>
      <c r="G103" s="141">
        <v>30000</v>
      </c>
      <c r="H103" s="14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23.45" customHeight="1" x14ac:dyDescent="0.35">
      <c r="A104" s="163" t="s">
        <v>111</v>
      </c>
      <c r="B104" s="122"/>
      <c r="C104" s="123"/>
      <c r="D104" s="124"/>
      <c r="E104" s="44"/>
      <c r="F104" s="124"/>
      <c r="G104" s="141"/>
      <c r="H104" s="14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4" customFormat="1" ht="23.45" customHeight="1" x14ac:dyDescent="0.35">
      <c r="A105" s="163" t="s">
        <v>112</v>
      </c>
      <c r="B105" s="122"/>
      <c r="C105" s="158"/>
      <c r="D105" s="124">
        <v>30000</v>
      </c>
      <c r="E105" s="312" t="s">
        <v>89</v>
      </c>
      <c r="F105" s="315">
        <f>SUM(G105-D105)</f>
        <v>5000</v>
      </c>
      <c r="G105" s="141">
        <v>35000</v>
      </c>
      <c r="H105" s="14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4" customFormat="1" ht="23.45" customHeight="1" x14ac:dyDescent="0.35">
      <c r="A106" s="163" t="s">
        <v>113</v>
      </c>
      <c r="B106" s="122"/>
      <c r="C106" s="123"/>
      <c r="D106" s="124"/>
      <c r="E106" s="44"/>
      <c r="F106" s="124"/>
      <c r="G106" s="141"/>
      <c r="H106" s="14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4" customFormat="1" ht="23.45" customHeight="1" x14ac:dyDescent="0.35">
      <c r="A107" s="163" t="s">
        <v>114</v>
      </c>
      <c r="B107" s="122"/>
      <c r="C107" s="123"/>
      <c r="D107" s="124"/>
      <c r="E107" s="44"/>
      <c r="F107" s="124"/>
      <c r="G107" s="141"/>
      <c r="H107" s="14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162" customFormat="1" ht="23.45" customHeight="1" x14ac:dyDescent="0.35">
      <c r="A108" s="136" t="s">
        <v>115</v>
      </c>
      <c r="B108" s="72" t="s">
        <v>5</v>
      </c>
      <c r="C108" s="53">
        <f>SUM(C109+C123+C127+C129)</f>
        <v>138984.93</v>
      </c>
      <c r="D108" s="37">
        <f>SUM(D109+D123+D127+D129)</f>
        <v>659000</v>
      </c>
      <c r="E108" s="346" t="s">
        <v>91</v>
      </c>
      <c r="F108" s="313">
        <f>D108-G108</f>
        <v>30000</v>
      </c>
      <c r="G108" s="142">
        <f>SUM(G109+G123+G127+G129)</f>
        <v>629000</v>
      </c>
      <c r="H108" s="150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1:256" s="4" customFormat="1" ht="23.45" customHeight="1" x14ac:dyDescent="0.35">
      <c r="A109" s="136" t="s">
        <v>116</v>
      </c>
      <c r="B109" s="72" t="s">
        <v>5</v>
      </c>
      <c r="C109" s="38">
        <f>SUM(C110:C114)</f>
        <v>94744.93</v>
      </c>
      <c r="D109" s="37">
        <f>SUM(D110:D114)</f>
        <v>114000</v>
      </c>
      <c r="E109" s="346" t="s">
        <v>91</v>
      </c>
      <c r="F109" s="313">
        <f>D109-G109</f>
        <v>10000</v>
      </c>
      <c r="G109" s="142">
        <f>SUM(G110:G114)</f>
        <v>104000</v>
      </c>
      <c r="H109" s="14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4" customFormat="1" ht="23.45" customHeight="1" x14ac:dyDescent="0.35">
      <c r="A110" s="134" t="s">
        <v>40</v>
      </c>
      <c r="B110" s="122"/>
      <c r="C110" s="158">
        <v>1000</v>
      </c>
      <c r="D110" s="124">
        <v>1000</v>
      </c>
      <c r="E110" s="337"/>
      <c r="F110" s="124"/>
      <c r="G110" s="141">
        <v>1000</v>
      </c>
      <c r="H110" s="14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4" customFormat="1" ht="23.45" customHeight="1" x14ac:dyDescent="0.35">
      <c r="A111" s="134" t="s">
        <v>117</v>
      </c>
      <c r="B111" s="122"/>
      <c r="C111" s="158">
        <v>8290.93</v>
      </c>
      <c r="D111" s="124">
        <v>20000</v>
      </c>
      <c r="E111" s="312" t="s">
        <v>91</v>
      </c>
      <c r="F111" s="315">
        <f>D111-G111</f>
        <v>10000</v>
      </c>
      <c r="G111" s="141">
        <v>10000</v>
      </c>
      <c r="H111" s="14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4" customFormat="1" ht="23.45" customHeight="1" x14ac:dyDescent="0.35">
      <c r="A112" s="134" t="s">
        <v>43</v>
      </c>
      <c r="B112" s="122"/>
      <c r="C112" s="36">
        <v>13064</v>
      </c>
      <c r="D112" s="124">
        <v>20000</v>
      </c>
      <c r="E112" s="124"/>
      <c r="F112" s="34"/>
      <c r="G112" s="141">
        <v>20000</v>
      </c>
      <c r="H112" s="14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4" customFormat="1" ht="23.45" customHeight="1" x14ac:dyDescent="0.35">
      <c r="A113" s="134" t="s">
        <v>41</v>
      </c>
      <c r="B113" s="165"/>
      <c r="C113" s="166">
        <v>12390</v>
      </c>
      <c r="D113" s="167">
        <v>13000</v>
      </c>
      <c r="E113" s="167"/>
      <c r="F113" s="168"/>
      <c r="G113" s="169">
        <v>13000</v>
      </c>
      <c r="H113" s="14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4" customFormat="1" ht="23.45" customHeight="1" x14ac:dyDescent="0.35">
      <c r="A114" s="341" t="s">
        <v>302</v>
      </c>
      <c r="B114" s="342"/>
      <c r="C114" s="343">
        <v>60000</v>
      </c>
      <c r="D114" s="344">
        <v>60000</v>
      </c>
      <c r="E114" s="344"/>
      <c r="F114" s="344"/>
      <c r="G114" s="344">
        <v>60000</v>
      </c>
      <c r="H114" s="34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4" customFormat="1" ht="23.45" customHeight="1" x14ac:dyDescent="0.35">
      <c r="A115" s="16"/>
      <c r="B115" s="308"/>
      <c r="C115" s="317"/>
      <c r="D115" s="17"/>
      <c r="E115" s="17"/>
      <c r="F115" s="17"/>
      <c r="G115" s="17"/>
      <c r="H115" s="30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24" customHeight="1" x14ac:dyDescent="0.35">
      <c r="A116" s="383" t="s">
        <v>323</v>
      </c>
      <c r="B116" s="384"/>
      <c r="C116" s="384"/>
      <c r="D116" s="384"/>
      <c r="E116" s="384"/>
      <c r="F116" s="384"/>
      <c r="G116" s="384"/>
      <c r="H116" s="384"/>
    </row>
    <row r="117" spans="1:256" ht="29.45" customHeight="1" x14ac:dyDescent="0.4">
      <c r="A117" s="366" t="s">
        <v>248</v>
      </c>
      <c r="B117" s="367"/>
      <c r="C117" s="367"/>
      <c r="D117" s="367"/>
      <c r="E117" s="367"/>
      <c r="F117" s="367"/>
      <c r="G117" s="367"/>
      <c r="H117" s="367"/>
    </row>
    <row r="118" spans="1:256" ht="23.45" customHeight="1" x14ac:dyDescent="0.35">
      <c r="A118" s="78" t="s">
        <v>99</v>
      </c>
      <c r="B118" s="79"/>
      <c r="C118" s="79"/>
      <c r="D118" s="79"/>
      <c r="E118" s="79"/>
      <c r="F118" s="78" t="s">
        <v>100</v>
      </c>
      <c r="G118" s="79"/>
      <c r="H118" s="79"/>
    </row>
    <row r="119" spans="1:256" ht="23.45" customHeight="1" x14ac:dyDescent="0.35">
      <c r="A119" s="11" t="s">
        <v>101</v>
      </c>
      <c r="B119" s="70"/>
      <c r="C119" s="70"/>
      <c r="D119" s="70"/>
      <c r="E119" s="70"/>
      <c r="F119" s="70"/>
      <c r="G119" s="70"/>
      <c r="H119" s="10"/>
    </row>
    <row r="120" spans="1:256" s="162" customFormat="1" ht="23.45" customHeight="1" x14ac:dyDescent="0.35">
      <c r="A120" s="132"/>
      <c r="B120" s="115"/>
      <c r="C120" s="116" t="s">
        <v>102</v>
      </c>
      <c r="D120" s="385" t="s">
        <v>86</v>
      </c>
      <c r="E120" s="386"/>
      <c r="F120" s="386"/>
      <c r="G120" s="387"/>
      <c r="H120" s="145" t="s">
        <v>87</v>
      </c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  <c r="GB120" s="161"/>
      <c r="GC120" s="161"/>
      <c r="GD120" s="161"/>
      <c r="GE120" s="161"/>
      <c r="GF120" s="161"/>
      <c r="GG120" s="161"/>
      <c r="GH120" s="161"/>
      <c r="GI120" s="161"/>
      <c r="GJ120" s="161"/>
      <c r="GK120" s="161"/>
      <c r="GL120" s="161"/>
      <c r="GM120" s="161"/>
      <c r="GN120" s="161"/>
      <c r="GO120" s="161"/>
      <c r="GP120" s="161"/>
      <c r="GQ120" s="161"/>
      <c r="GR120" s="161"/>
      <c r="GS120" s="161"/>
      <c r="GT120" s="161"/>
      <c r="GU120" s="161"/>
      <c r="GV120" s="161"/>
      <c r="GW120" s="161"/>
      <c r="GX120" s="161"/>
      <c r="GY120" s="161"/>
      <c r="GZ120" s="161"/>
      <c r="HA120" s="161"/>
      <c r="HB120" s="161"/>
      <c r="HC120" s="161"/>
      <c r="HD120" s="161"/>
      <c r="HE120" s="161"/>
      <c r="HF120" s="161"/>
      <c r="HG120" s="161"/>
      <c r="HH120" s="161"/>
      <c r="HI120" s="161"/>
      <c r="HJ120" s="161"/>
      <c r="HK120" s="161"/>
      <c r="HL120" s="161"/>
      <c r="HM120" s="161"/>
      <c r="HN120" s="161"/>
      <c r="HO120" s="161"/>
      <c r="HP120" s="161"/>
      <c r="HQ120" s="161"/>
      <c r="HR120" s="161"/>
      <c r="HS120" s="161"/>
      <c r="HT120" s="161"/>
      <c r="HU120" s="161"/>
      <c r="HV120" s="161"/>
      <c r="HW120" s="161"/>
      <c r="HX120" s="161"/>
      <c r="HY120" s="161"/>
      <c r="HZ120" s="161"/>
      <c r="IA120" s="161"/>
      <c r="IB120" s="161"/>
      <c r="IC120" s="161"/>
      <c r="ID120" s="161"/>
      <c r="IE120" s="161"/>
      <c r="IF120" s="161"/>
      <c r="IG120" s="161"/>
      <c r="IH120" s="161"/>
      <c r="II120" s="161"/>
      <c r="IJ120" s="161"/>
      <c r="IK120" s="161"/>
      <c r="IL120" s="161"/>
      <c r="IM120" s="161"/>
      <c r="IN120" s="161"/>
      <c r="IO120" s="161"/>
      <c r="IP120" s="161"/>
      <c r="IQ120" s="161"/>
      <c r="IR120" s="161"/>
      <c r="IS120" s="161"/>
      <c r="IT120" s="161"/>
      <c r="IU120" s="161"/>
      <c r="IV120" s="161"/>
    </row>
    <row r="121" spans="1:256" s="162" customFormat="1" ht="23.45" customHeight="1" x14ac:dyDescent="0.35">
      <c r="A121" s="102" t="s">
        <v>88</v>
      </c>
      <c r="B121" s="117"/>
      <c r="C121" s="118" t="s">
        <v>230</v>
      </c>
      <c r="D121" s="388" t="s">
        <v>231</v>
      </c>
      <c r="E121" s="119" t="s">
        <v>89</v>
      </c>
      <c r="F121" s="119" t="s">
        <v>90</v>
      </c>
      <c r="G121" s="393" t="s">
        <v>239</v>
      </c>
      <c r="H121" s="146" t="s">
        <v>79</v>
      </c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  <c r="FU121" s="161"/>
      <c r="FV121" s="161"/>
      <c r="FW121" s="161"/>
      <c r="FX121" s="161"/>
      <c r="FY121" s="161"/>
      <c r="FZ121" s="161"/>
      <c r="GA121" s="161"/>
      <c r="GB121" s="161"/>
      <c r="GC121" s="161"/>
      <c r="GD121" s="161"/>
      <c r="GE121" s="161"/>
      <c r="GF121" s="161"/>
      <c r="GG121" s="161"/>
      <c r="GH121" s="161"/>
      <c r="GI121" s="161"/>
      <c r="GJ121" s="161"/>
      <c r="GK121" s="161"/>
      <c r="GL121" s="161"/>
      <c r="GM121" s="161"/>
      <c r="GN121" s="161"/>
      <c r="GO121" s="161"/>
      <c r="GP121" s="161"/>
      <c r="GQ121" s="161"/>
      <c r="GR121" s="161"/>
      <c r="GS121" s="161"/>
      <c r="GT121" s="161"/>
      <c r="GU121" s="161"/>
      <c r="GV121" s="161"/>
      <c r="GW121" s="161"/>
      <c r="GX121" s="161"/>
      <c r="GY121" s="161"/>
      <c r="GZ121" s="161"/>
      <c r="HA121" s="161"/>
      <c r="HB121" s="161"/>
      <c r="HC121" s="161"/>
      <c r="HD121" s="161"/>
      <c r="HE121" s="161"/>
      <c r="HF121" s="161"/>
      <c r="HG121" s="161"/>
      <c r="HH121" s="161"/>
      <c r="HI121" s="161"/>
      <c r="HJ121" s="161"/>
      <c r="HK121" s="161"/>
      <c r="HL121" s="161"/>
      <c r="HM121" s="161"/>
      <c r="HN121" s="161"/>
      <c r="HO121" s="161"/>
      <c r="HP121" s="161"/>
      <c r="HQ121" s="161"/>
      <c r="HR121" s="161"/>
      <c r="HS121" s="161"/>
      <c r="HT121" s="161"/>
      <c r="HU121" s="161"/>
      <c r="HV121" s="161"/>
      <c r="HW121" s="161"/>
      <c r="HX121" s="161"/>
      <c r="HY121" s="161"/>
      <c r="HZ121" s="161"/>
      <c r="IA121" s="161"/>
      <c r="IB121" s="161"/>
      <c r="IC121" s="161"/>
      <c r="ID121" s="161"/>
      <c r="IE121" s="161"/>
      <c r="IF121" s="161"/>
      <c r="IG121" s="161"/>
      <c r="IH121" s="161"/>
      <c r="II121" s="161"/>
      <c r="IJ121" s="161"/>
      <c r="IK121" s="161"/>
      <c r="IL121" s="161"/>
      <c r="IM121" s="161"/>
      <c r="IN121" s="161"/>
      <c r="IO121" s="161"/>
      <c r="IP121" s="161"/>
      <c r="IQ121" s="161"/>
      <c r="IR121" s="161"/>
      <c r="IS121" s="161"/>
      <c r="IT121" s="161"/>
      <c r="IU121" s="161"/>
      <c r="IV121" s="161"/>
    </row>
    <row r="122" spans="1:256" s="162" customFormat="1" ht="23.45" customHeight="1" x14ac:dyDescent="0.35">
      <c r="A122" s="131"/>
      <c r="B122" s="120"/>
      <c r="C122" s="121"/>
      <c r="D122" s="389"/>
      <c r="E122" s="172" t="s">
        <v>91</v>
      </c>
      <c r="F122" s="172" t="s">
        <v>92</v>
      </c>
      <c r="G122" s="394"/>
      <c r="H122" s="147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61"/>
      <c r="DY122" s="161"/>
      <c r="DZ122" s="161"/>
      <c r="EA122" s="161"/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  <c r="FU122" s="161"/>
      <c r="FV122" s="161"/>
      <c r="FW122" s="161"/>
      <c r="FX122" s="161"/>
      <c r="FY122" s="161"/>
      <c r="FZ122" s="161"/>
      <c r="GA122" s="161"/>
      <c r="GB122" s="161"/>
      <c r="GC122" s="161"/>
      <c r="GD122" s="161"/>
      <c r="GE122" s="161"/>
      <c r="GF122" s="161"/>
      <c r="GG122" s="161"/>
      <c r="GH122" s="161"/>
      <c r="GI122" s="161"/>
      <c r="GJ122" s="161"/>
      <c r="GK122" s="161"/>
      <c r="GL122" s="161"/>
      <c r="GM122" s="161"/>
      <c r="GN122" s="161"/>
      <c r="GO122" s="161"/>
      <c r="GP122" s="161"/>
      <c r="GQ122" s="161"/>
      <c r="GR122" s="161"/>
      <c r="GS122" s="161"/>
      <c r="GT122" s="161"/>
      <c r="GU122" s="161"/>
      <c r="GV122" s="161"/>
      <c r="GW122" s="161"/>
      <c r="GX122" s="161"/>
      <c r="GY122" s="161"/>
      <c r="GZ122" s="161"/>
      <c r="HA122" s="161"/>
      <c r="HB122" s="161"/>
      <c r="HC122" s="161"/>
      <c r="HD122" s="161"/>
      <c r="HE122" s="161"/>
      <c r="HF122" s="161"/>
      <c r="HG122" s="161"/>
      <c r="HH122" s="161"/>
      <c r="HI122" s="161"/>
      <c r="HJ122" s="161"/>
      <c r="HK122" s="161"/>
      <c r="HL122" s="161"/>
      <c r="HM122" s="161"/>
      <c r="HN122" s="161"/>
      <c r="HO122" s="161"/>
      <c r="HP122" s="161"/>
      <c r="HQ122" s="161"/>
      <c r="HR122" s="161"/>
      <c r="HS122" s="161"/>
      <c r="HT122" s="161"/>
      <c r="HU122" s="161"/>
      <c r="HV122" s="161"/>
      <c r="HW122" s="161"/>
      <c r="HX122" s="161"/>
      <c r="HY122" s="161"/>
      <c r="HZ122" s="161"/>
      <c r="IA122" s="161"/>
      <c r="IB122" s="161"/>
      <c r="IC122" s="161"/>
      <c r="ID122" s="161"/>
      <c r="IE122" s="161"/>
      <c r="IF122" s="161"/>
      <c r="IG122" s="161"/>
      <c r="IH122" s="161"/>
      <c r="II122" s="161"/>
      <c r="IJ122" s="161"/>
      <c r="IK122" s="161"/>
      <c r="IL122" s="161"/>
      <c r="IM122" s="161"/>
      <c r="IN122" s="161"/>
      <c r="IO122" s="161"/>
      <c r="IP122" s="161"/>
      <c r="IQ122" s="161"/>
      <c r="IR122" s="161"/>
      <c r="IS122" s="161"/>
      <c r="IT122" s="161"/>
      <c r="IU122" s="161"/>
      <c r="IV122" s="161"/>
    </row>
    <row r="123" spans="1:256" s="4" customFormat="1" ht="23.45" customHeight="1" x14ac:dyDescent="0.35">
      <c r="A123" s="178" t="s">
        <v>44</v>
      </c>
      <c r="B123" s="71" t="s">
        <v>5</v>
      </c>
      <c r="C123" s="49">
        <f>SUM(C124:C126)</f>
        <v>2400</v>
      </c>
      <c r="D123" s="32">
        <f>SUM(D124:D126)</f>
        <v>430000</v>
      </c>
      <c r="E123" s="81"/>
      <c r="F123" s="82"/>
      <c r="G123" s="140">
        <f>SUM(G124:G126)</f>
        <v>430000</v>
      </c>
      <c r="H123" s="1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23.45" customHeight="1" x14ac:dyDescent="0.35">
      <c r="A124" s="134" t="s">
        <v>46</v>
      </c>
      <c r="B124" s="122"/>
      <c r="C124" s="158">
        <v>2400</v>
      </c>
      <c r="D124" s="124">
        <v>100000</v>
      </c>
      <c r="E124" s="50"/>
      <c r="F124" s="124"/>
      <c r="G124" s="141">
        <v>100000</v>
      </c>
      <c r="H124" s="14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23.45" customHeight="1" x14ac:dyDescent="0.35">
      <c r="A125" s="134" t="s">
        <v>232</v>
      </c>
      <c r="B125" s="122"/>
      <c r="C125" s="158"/>
      <c r="D125" s="124">
        <v>300000</v>
      </c>
      <c r="E125" s="52"/>
      <c r="F125" s="67"/>
      <c r="G125" s="141">
        <v>300000</v>
      </c>
      <c r="H125" s="14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23.45" customHeight="1" x14ac:dyDescent="0.35">
      <c r="A126" s="134" t="s">
        <v>47</v>
      </c>
      <c r="B126" s="122"/>
      <c r="C126" s="48"/>
      <c r="D126" s="124">
        <v>30000</v>
      </c>
      <c r="E126" s="46"/>
      <c r="F126" s="65"/>
      <c r="G126" s="141">
        <v>30000</v>
      </c>
      <c r="H126" s="14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23.45" customHeight="1" x14ac:dyDescent="0.35">
      <c r="A127" s="136" t="s">
        <v>329</v>
      </c>
      <c r="B127" s="72" t="s">
        <v>5</v>
      </c>
      <c r="C127" s="53"/>
      <c r="D127" s="54">
        <f>SUM(D128)</f>
        <v>5000</v>
      </c>
      <c r="E127" s="54"/>
      <c r="F127" s="54"/>
      <c r="G127" s="183">
        <f>SUM(G128)</f>
        <v>5000</v>
      </c>
      <c r="H127" s="14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23.45" customHeight="1" x14ac:dyDescent="0.35">
      <c r="A128" s="134" t="s">
        <v>49</v>
      </c>
      <c r="B128" s="122"/>
      <c r="C128" s="48"/>
      <c r="D128" s="65">
        <v>5000</v>
      </c>
      <c r="E128" s="65"/>
      <c r="F128" s="55"/>
      <c r="G128" s="164">
        <v>5000</v>
      </c>
      <c r="H128" s="14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23.45" customHeight="1" x14ac:dyDescent="0.35">
      <c r="A129" s="179" t="s">
        <v>118</v>
      </c>
      <c r="B129" s="72" t="s">
        <v>5</v>
      </c>
      <c r="C129" s="38">
        <f>SUM(C131)</f>
        <v>41840</v>
      </c>
      <c r="D129" s="54">
        <f>SUM(D131+D132)</f>
        <v>110000</v>
      </c>
      <c r="E129" s="347" t="s">
        <v>91</v>
      </c>
      <c r="F129" s="313">
        <f>D129-G129</f>
        <v>20000</v>
      </c>
      <c r="G129" s="183">
        <f>SUM(G131+G132)</f>
        <v>90000</v>
      </c>
      <c r="H129" s="14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23.45" customHeight="1" x14ac:dyDescent="0.35">
      <c r="A130" s="136" t="s">
        <v>119</v>
      </c>
      <c r="B130" s="73"/>
      <c r="C130" s="57"/>
      <c r="D130" s="54"/>
      <c r="E130" s="348"/>
      <c r="F130" s="54"/>
      <c r="G130" s="183"/>
      <c r="H130" s="14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23.45" customHeight="1" x14ac:dyDescent="0.35">
      <c r="A131" s="134" t="s">
        <v>51</v>
      </c>
      <c r="B131" s="122"/>
      <c r="C131" s="123">
        <v>41840</v>
      </c>
      <c r="D131" s="65">
        <v>100000</v>
      </c>
      <c r="E131" s="349" t="s">
        <v>91</v>
      </c>
      <c r="F131" s="315">
        <f>D131-G131</f>
        <v>20000</v>
      </c>
      <c r="G131" s="164">
        <v>80000</v>
      </c>
      <c r="H131" s="14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4" customFormat="1" ht="23.45" customHeight="1" x14ac:dyDescent="0.35">
      <c r="A132" s="134" t="s">
        <v>290</v>
      </c>
      <c r="B132" s="122"/>
      <c r="C132" s="125"/>
      <c r="D132" s="65">
        <v>10000</v>
      </c>
      <c r="E132" s="58"/>
      <c r="F132" s="51"/>
      <c r="G132" s="164">
        <v>10000</v>
      </c>
      <c r="H132" s="14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162" customFormat="1" ht="23.45" customHeight="1" x14ac:dyDescent="0.35">
      <c r="A133" s="136" t="s">
        <v>120</v>
      </c>
      <c r="B133" s="72" t="s">
        <v>5</v>
      </c>
      <c r="C133" s="38">
        <f>SUM(C134:C137)</f>
        <v>91216.36</v>
      </c>
      <c r="D133" s="54">
        <f>SUM(D134:D137)</f>
        <v>158000</v>
      </c>
      <c r="E133" s="181"/>
      <c r="F133" s="47"/>
      <c r="G133" s="183">
        <f>SUM(G134:G137)</f>
        <v>158000</v>
      </c>
      <c r="H133" s="150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161"/>
      <c r="FY133" s="161"/>
      <c r="FZ133" s="161"/>
      <c r="GA133" s="161"/>
      <c r="GB133" s="161"/>
      <c r="GC133" s="161"/>
      <c r="GD133" s="161"/>
      <c r="GE133" s="161"/>
      <c r="GF133" s="161"/>
      <c r="GG133" s="161"/>
      <c r="GH133" s="161"/>
      <c r="GI133" s="161"/>
      <c r="GJ133" s="161"/>
      <c r="GK133" s="161"/>
      <c r="GL133" s="161"/>
      <c r="GM133" s="161"/>
      <c r="GN133" s="161"/>
      <c r="GO133" s="161"/>
      <c r="GP133" s="161"/>
      <c r="GQ133" s="161"/>
      <c r="GR133" s="161"/>
      <c r="GS133" s="161"/>
      <c r="GT133" s="161"/>
      <c r="GU133" s="161"/>
      <c r="GV133" s="161"/>
      <c r="GW133" s="161"/>
      <c r="GX133" s="161"/>
      <c r="GY133" s="161"/>
      <c r="GZ133" s="161"/>
      <c r="HA133" s="161"/>
      <c r="HB133" s="161"/>
      <c r="HC133" s="161"/>
      <c r="HD133" s="161"/>
      <c r="HE133" s="161"/>
      <c r="HF133" s="161"/>
      <c r="HG133" s="161"/>
      <c r="HH133" s="161"/>
      <c r="HI133" s="161"/>
      <c r="HJ133" s="161"/>
      <c r="HK133" s="161"/>
      <c r="HL133" s="161"/>
      <c r="HM133" s="161"/>
      <c r="HN133" s="161"/>
      <c r="HO133" s="161"/>
      <c r="HP133" s="161"/>
      <c r="HQ133" s="161"/>
      <c r="HR133" s="161"/>
      <c r="HS133" s="161"/>
      <c r="HT133" s="161"/>
      <c r="HU133" s="161"/>
      <c r="HV133" s="161"/>
      <c r="HW133" s="161"/>
      <c r="HX133" s="161"/>
      <c r="HY133" s="161"/>
      <c r="HZ133" s="161"/>
      <c r="IA133" s="161"/>
      <c r="IB133" s="161"/>
      <c r="IC133" s="161"/>
      <c r="ID133" s="161"/>
      <c r="IE133" s="161"/>
      <c r="IF133" s="161"/>
      <c r="IG133" s="161"/>
      <c r="IH133" s="161"/>
      <c r="II133" s="161"/>
      <c r="IJ133" s="161"/>
      <c r="IK133" s="161"/>
      <c r="IL133" s="161"/>
      <c r="IM133" s="161"/>
      <c r="IN133" s="161"/>
      <c r="IO133" s="161"/>
      <c r="IP133" s="161"/>
      <c r="IQ133" s="161"/>
      <c r="IR133" s="161"/>
      <c r="IS133" s="161"/>
      <c r="IT133" s="161"/>
      <c r="IU133" s="161"/>
      <c r="IV133" s="161"/>
    </row>
    <row r="134" spans="1:256" s="4" customFormat="1" ht="23.45" customHeight="1" x14ac:dyDescent="0.35">
      <c r="A134" s="134" t="s">
        <v>56</v>
      </c>
      <c r="B134" s="122"/>
      <c r="C134" s="123">
        <v>64120.36</v>
      </c>
      <c r="D134" s="65">
        <v>100000</v>
      </c>
      <c r="E134" s="59"/>
      <c r="F134" s="51"/>
      <c r="G134" s="164">
        <v>100000</v>
      </c>
      <c r="H134" s="14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23.45" customHeight="1" x14ac:dyDescent="0.35">
      <c r="A135" s="134" t="s">
        <v>58</v>
      </c>
      <c r="B135" s="122"/>
      <c r="C135" s="123"/>
      <c r="D135" s="65">
        <v>3000</v>
      </c>
      <c r="E135" s="58"/>
      <c r="F135" s="51"/>
      <c r="G135" s="164">
        <v>3000</v>
      </c>
      <c r="H135" s="14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4" customFormat="1" ht="23.45" customHeight="1" x14ac:dyDescent="0.35">
      <c r="A136" s="134" t="s">
        <v>57</v>
      </c>
      <c r="B136" s="122"/>
      <c r="C136" s="158">
        <v>2501</v>
      </c>
      <c r="D136" s="65">
        <v>5000</v>
      </c>
      <c r="E136" s="60"/>
      <c r="F136" s="67"/>
      <c r="G136" s="164">
        <v>5000</v>
      </c>
      <c r="H136" s="14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4" customFormat="1" ht="23.45" customHeight="1" x14ac:dyDescent="0.35">
      <c r="A137" s="134" t="s">
        <v>121</v>
      </c>
      <c r="B137" s="122"/>
      <c r="C137" s="158">
        <v>24595</v>
      </c>
      <c r="D137" s="65">
        <v>50000</v>
      </c>
      <c r="E137" s="58"/>
      <c r="F137" s="51"/>
      <c r="G137" s="164">
        <v>50000</v>
      </c>
      <c r="H137" s="14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162" customFormat="1" ht="23.45" customHeight="1" x14ac:dyDescent="0.35">
      <c r="A138" s="136" t="s">
        <v>59</v>
      </c>
      <c r="B138" s="72" t="s">
        <v>5</v>
      </c>
      <c r="C138" s="38">
        <f>SUM(C139:C144)</f>
        <v>93571.74000000002</v>
      </c>
      <c r="D138" s="37">
        <f>SUM(D139:D144)</f>
        <v>118000</v>
      </c>
      <c r="E138" s="181"/>
      <c r="F138" s="47"/>
      <c r="G138" s="142">
        <f>SUM(G139:G144)</f>
        <v>118000</v>
      </c>
      <c r="H138" s="150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  <c r="HJ138" s="161"/>
      <c r="HK138" s="161"/>
      <c r="HL138" s="161"/>
      <c r="HM138" s="161"/>
      <c r="HN138" s="161"/>
      <c r="HO138" s="161"/>
      <c r="HP138" s="161"/>
      <c r="HQ138" s="161"/>
      <c r="HR138" s="161"/>
      <c r="HS138" s="161"/>
      <c r="HT138" s="161"/>
      <c r="HU138" s="161"/>
      <c r="HV138" s="161"/>
      <c r="HW138" s="161"/>
      <c r="HX138" s="161"/>
      <c r="HY138" s="161"/>
      <c r="HZ138" s="161"/>
      <c r="IA138" s="161"/>
      <c r="IB138" s="161"/>
      <c r="IC138" s="161"/>
      <c r="ID138" s="161"/>
      <c r="IE138" s="161"/>
      <c r="IF138" s="161"/>
      <c r="IG138" s="161"/>
      <c r="IH138" s="161"/>
      <c r="II138" s="161"/>
      <c r="IJ138" s="161"/>
      <c r="IK138" s="161"/>
      <c r="IL138" s="161"/>
      <c r="IM138" s="161"/>
      <c r="IN138" s="161"/>
      <c r="IO138" s="161"/>
      <c r="IP138" s="161"/>
      <c r="IQ138" s="161"/>
      <c r="IR138" s="161"/>
      <c r="IS138" s="161"/>
      <c r="IT138" s="161"/>
      <c r="IU138" s="161"/>
      <c r="IV138" s="161"/>
    </row>
    <row r="139" spans="1:256" s="4" customFormat="1" ht="23.45" customHeight="1" x14ac:dyDescent="0.35">
      <c r="A139" s="134" t="s">
        <v>62</v>
      </c>
      <c r="B139" s="122"/>
      <c r="C139" s="123">
        <v>80507.05</v>
      </c>
      <c r="D139" s="65">
        <v>100000</v>
      </c>
      <c r="E139" s="59"/>
      <c r="F139" s="51"/>
      <c r="G139" s="164">
        <v>100000</v>
      </c>
      <c r="H139" s="14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4" customFormat="1" ht="23.45" customHeight="1" x14ac:dyDescent="0.35">
      <c r="A140" s="134" t="s">
        <v>61</v>
      </c>
      <c r="B140" s="122"/>
      <c r="C140" s="123">
        <v>1284.3499999999999</v>
      </c>
      <c r="D140" s="65">
        <v>2000</v>
      </c>
      <c r="E140" s="58"/>
      <c r="F140" s="51"/>
      <c r="G140" s="164">
        <v>2000</v>
      </c>
      <c r="H140" s="14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23.45" customHeight="1" x14ac:dyDescent="0.35">
      <c r="A141" s="134" t="s">
        <v>122</v>
      </c>
      <c r="B141" s="122"/>
      <c r="C141" s="123">
        <v>1458</v>
      </c>
      <c r="D141" s="65">
        <v>2000</v>
      </c>
      <c r="E141" s="56"/>
      <c r="F141" s="65"/>
      <c r="G141" s="164">
        <v>2000</v>
      </c>
      <c r="H141" s="14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4" customFormat="1" ht="23.45" customHeight="1" x14ac:dyDescent="0.35">
      <c r="A142" s="134" t="s">
        <v>64</v>
      </c>
      <c r="B142" s="122"/>
      <c r="C142" s="123">
        <v>2746.74</v>
      </c>
      <c r="D142" s="65">
        <v>5000</v>
      </c>
      <c r="E142" s="59"/>
      <c r="F142" s="51"/>
      <c r="G142" s="164">
        <v>5000</v>
      </c>
      <c r="H142" s="14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4" customFormat="1" ht="23.45" customHeight="1" x14ac:dyDescent="0.35">
      <c r="A143" s="134" t="s">
        <v>123</v>
      </c>
      <c r="B143" s="122"/>
      <c r="C143" s="123">
        <v>7575.6</v>
      </c>
      <c r="D143" s="65">
        <v>8000</v>
      </c>
      <c r="E143" s="62"/>
      <c r="F143" s="67"/>
      <c r="G143" s="164">
        <v>8000</v>
      </c>
      <c r="H143" s="14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23.45" customHeight="1" x14ac:dyDescent="0.35">
      <c r="A144" s="134" t="s">
        <v>66</v>
      </c>
      <c r="B144" s="122"/>
      <c r="C144" s="61"/>
      <c r="D144" s="65">
        <v>1000</v>
      </c>
      <c r="E144" s="62"/>
      <c r="F144" s="67"/>
      <c r="G144" s="164">
        <v>1000</v>
      </c>
      <c r="H144" s="14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162" customFormat="1" ht="23.45" customHeight="1" x14ac:dyDescent="0.35">
      <c r="A145" s="136" t="s">
        <v>124</v>
      </c>
      <c r="B145" s="72" t="s">
        <v>5</v>
      </c>
      <c r="C145" s="53">
        <f>SUM(C146)</f>
        <v>135100</v>
      </c>
      <c r="D145" s="54">
        <f>SUM(D146)</f>
        <v>135100</v>
      </c>
      <c r="E145" s="182"/>
      <c r="F145" s="47"/>
      <c r="G145" s="183">
        <f>SUM(G146)</f>
        <v>135100</v>
      </c>
      <c r="H145" s="150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</row>
    <row r="146" spans="1:256" s="162" customFormat="1" ht="23.45" customHeight="1" x14ac:dyDescent="0.35">
      <c r="A146" s="136" t="s">
        <v>125</v>
      </c>
      <c r="B146" s="72" t="s">
        <v>5</v>
      </c>
      <c r="C146" s="53">
        <f>SUM(C147:C147)</f>
        <v>135100</v>
      </c>
      <c r="D146" s="54">
        <f>SUM(D147:D147)</f>
        <v>135100</v>
      </c>
      <c r="E146" s="182"/>
      <c r="F146" s="47"/>
      <c r="G146" s="183">
        <f>SUM(G147:G147)</f>
        <v>135100</v>
      </c>
      <c r="H146" s="150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  <c r="GB146" s="161"/>
      <c r="GC146" s="161"/>
      <c r="GD146" s="161"/>
      <c r="GE146" s="161"/>
      <c r="GF146" s="161"/>
      <c r="GG146" s="161"/>
      <c r="GH146" s="161"/>
      <c r="GI146" s="161"/>
      <c r="GJ146" s="161"/>
      <c r="GK146" s="161"/>
      <c r="GL146" s="161"/>
      <c r="GM146" s="161"/>
      <c r="GN146" s="161"/>
      <c r="GO146" s="161"/>
      <c r="GP146" s="161"/>
      <c r="GQ146" s="161"/>
      <c r="GR146" s="161"/>
      <c r="GS146" s="161"/>
      <c r="GT146" s="161"/>
      <c r="GU146" s="161"/>
      <c r="GV146" s="161"/>
      <c r="GW146" s="161"/>
      <c r="GX146" s="161"/>
      <c r="GY146" s="161"/>
      <c r="GZ146" s="161"/>
      <c r="HA146" s="161"/>
      <c r="HB146" s="161"/>
      <c r="HC146" s="161"/>
      <c r="HD146" s="161"/>
      <c r="HE146" s="161"/>
      <c r="HF146" s="161"/>
      <c r="HG146" s="161"/>
      <c r="HH146" s="161"/>
      <c r="HI146" s="161"/>
      <c r="HJ146" s="161"/>
      <c r="HK146" s="161"/>
      <c r="HL146" s="161"/>
      <c r="HM146" s="161"/>
      <c r="HN146" s="161"/>
      <c r="HO146" s="161"/>
      <c r="HP146" s="161"/>
      <c r="HQ146" s="161"/>
      <c r="HR146" s="161"/>
      <c r="HS146" s="161"/>
      <c r="HT146" s="161"/>
      <c r="HU146" s="161"/>
      <c r="HV146" s="161"/>
      <c r="HW146" s="161"/>
      <c r="HX146" s="161"/>
      <c r="HY146" s="161"/>
      <c r="HZ146" s="161"/>
      <c r="IA146" s="161"/>
      <c r="IB146" s="161"/>
      <c r="IC146" s="161"/>
      <c r="ID146" s="161"/>
      <c r="IE146" s="161"/>
      <c r="IF146" s="161"/>
      <c r="IG146" s="161"/>
      <c r="IH146" s="161"/>
      <c r="II146" s="161"/>
      <c r="IJ146" s="161"/>
      <c r="IK146" s="161"/>
      <c r="IL146" s="161"/>
      <c r="IM146" s="161"/>
      <c r="IN146" s="161"/>
      <c r="IO146" s="161"/>
      <c r="IP146" s="161"/>
      <c r="IQ146" s="161"/>
      <c r="IR146" s="161"/>
      <c r="IS146" s="161"/>
      <c r="IT146" s="161"/>
      <c r="IU146" s="161"/>
      <c r="IV146" s="161"/>
    </row>
    <row r="147" spans="1:256" s="4" customFormat="1" ht="23.45" customHeight="1" x14ac:dyDescent="0.35">
      <c r="A147" s="134" t="s">
        <v>69</v>
      </c>
      <c r="B147" s="122"/>
      <c r="C147" s="158">
        <v>135100</v>
      </c>
      <c r="D147" s="65">
        <v>135100</v>
      </c>
      <c r="E147" s="58"/>
      <c r="F147" s="51"/>
      <c r="G147" s="164">
        <v>135100</v>
      </c>
      <c r="H147" s="14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23.45" customHeight="1" x14ac:dyDescent="0.35">
      <c r="A148" s="137"/>
      <c r="B148" s="138"/>
      <c r="C148" s="173"/>
      <c r="D148" s="174"/>
      <c r="E148" s="63"/>
      <c r="F148" s="174"/>
      <c r="G148" s="184"/>
      <c r="H148" s="15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23.45" customHeight="1" x14ac:dyDescent="0.35">
      <c r="A149" s="398" t="s">
        <v>126</v>
      </c>
      <c r="B149" s="399"/>
      <c r="C149" s="188">
        <f>SUM(C88+C92+C145)</f>
        <v>3944782.5700000003</v>
      </c>
      <c r="D149" s="40">
        <f>SUM(D88+D92+D145)</f>
        <v>5136100</v>
      </c>
      <c r="E149" s="350" t="s">
        <v>91</v>
      </c>
      <c r="F149" s="351">
        <f>D149-G149</f>
        <v>268000</v>
      </c>
      <c r="G149" s="92">
        <f>SUM(G88+G92+G145)</f>
        <v>4868100</v>
      </c>
      <c r="H149" s="18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23.45" customHeight="1" x14ac:dyDescent="0.35">
      <c r="A150" s="102"/>
      <c r="B150" s="103"/>
      <c r="C150" s="128"/>
      <c r="D150" s="84"/>
      <c r="E150" s="175"/>
      <c r="F150" s="176"/>
      <c r="G150" s="177"/>
      <c r="H150" s="10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4" customFormat="1" ht="23.45" customHeight="1" x14ac:dyDescent="0.35">
      <c r="A151" s="288"/>
      <c r="B151" s="289"/>
      <c r="C151" s="153"/>
      <c r="D151" s="13"/>
      <c r="E151" s="189"/>
      <c r="F151" s="190"/>
      <c r="G151" s="191"/>
      <c r="H151" s="28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23.45" customHeight="1" x14ac:dyDescent="0.35">
      <c r="A152" s="383" t="s">
        <v>324</v>
      </c>
      <c r="B152" s="384"/>
      <c r="C152" s="384"/>
      <c r="D152" s="384"/>
      <c r="E152" s="384"/>
      <c r="F152" s="384"/>
      <c r="G152" s="384"/>
      <c r="H152" s="384"/>
    </row>
    <row r="153" spans="1:256" ht="29.45" customHeight="1" x14ac:dyDescent="0.4">
      <c r="A153" s="366" t="s">
        <v>248</v>
      </c>
      <c r="B153" s="367"/>
      <c r="C153" s="367"/>
      <c r="D153" s="367"/>
      <c r="E153" s="367"/>
      <c r="F153" s="367"/>
      <c r="G153" s="367"/>
      <c r="H153" s="367"/>
    </row>
    <row r="154" spans="1:256" ht="23.45" customHeight="1" x14ac:dyDescent="0.35">
      <c r="A154" s="78" t="s">
        <v>127</v>
      </c>
      <c r="B154" s="79"/>
      <c r="C154" s="79"/>
      <c r="D154" s="10"/>
      <c r="E154" s="78" t="s">
        <v>128</v>
      </c>
      <c r="F154" s="10"/>
      <c r="G154" s="79"/>
      <c r="H154" s="79"/>
    </row>
    <row r="155" spans="1:256" ht="23.45" customHeight="1" x14ac:dyDescent="0.35">
      <c r="A155" s="11" t="s">
        <v>129</v>
      </c>
      <c r="B155" s="70"/>
      <c r="C155" s="70"/>
      <c r="D155" s="70"/>
      <c r="E155" s="70"/>
      <c r="F155" s="70"/>
      <c r="G155" s="70"/>
      <c r="H155" s="10"/>
    </row>
    <row r="156" spans="1:256" s="4" customFormat="1" ht="23.45" customHeight="1" x14ac:dyDescent="0.35">
      <c r="A156" s="132"/>
      <c r="B156" s="115"/>
      <c r="C156" s="116" t="s">
        <v>102</v>
      </c>
      <c r="D156" s="385" t="s">
        <v>86</v>
      </c>
      <c r="E156" s="386"/>
      <c r="F156" s="386"/>
      <c r="G156" s="387"/>
      <c r="H156" s="145" t="s">
        <v>87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4" customFormat="1" ht="23.45" customHeight="1" x14ac:dyDescent="0.35">
      <c r="A157" s="102" t="s">
        <v>88</v>
      </c>
      <c r="B157" s="117"/>
      <c r="C157" s="118" t="s">
        <v>230</v>
      </c>
      <c r="D157" s="388" t="s">
        <v>231</v>
      </c>
      <c r="E157" s="119" t="s">
        <v>89</v>
      </c>
      <c r="F157" s="119" t="s">
        <v>90</v>
      </c>
      <c r="G157" s="393" t="s">
        <v>239</v>
      </c>
      <c r="H157" s="146" t="s">
        <v>79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4" customFormat="1" ht="23.45" customHeight="1" x14ac:dyDescent="0.35">
      <c r="A158" s="131"/>
      <c r="B158" s="120"/>
      <c r="C158" s="192"/>
      <c r="D158" s="401"/>
      <c r="E158" s="172" t="s">
        <v>91</v>
      </c>
      <c r="F158" s="172" t="s">
        <v>92</v>
      </c>
      <c r="G158" s="403"/>
      <c r="H158" s="14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162" customFormat="1" ht="23.45" customHeight="1" x14ac:dyDescent="0.35">
      <c r="A159" s="178" t="s">
        <v>130</v>
      </c>
      <c r="B159" s="71" t="s">
        <v>5</v>
      </c>
      <c r="C159" s="193">
        <f>SUM(C160)</f>
        <v>250135.2</v>
      </c>
      <c r="D159" s="194">
        <f>SUM(D160)</f>
        <v>65000</v>
      </c>
      <c r="E159" s="352" t="s">
        <v>91</v>
      </c>
      <c r="F159" s="195">
        <f>D159-G159</f>
        <v>61000</v>
      </c>
      <c r="G159" s="196">
        <f>SUM(G160)</f>
        <v>4000</v>
      </c>
      <c r="H159" s="148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  <c r="GB159" s="161"/>
      <c r="GC159" s="161"/>
      <c r="GD159" s="161"/>
      <c r="GE159" s="161"/>
      <c r="GF159" s="161"/>
      <c r="GG159" s="161"/>
      <c r="GH159" s="161"/>
      <c r="GI159" s="161"/>
      <c r="GJ159" s="161"/>
      <c r="GK159" s="161"/>
      <c r="GL159" s="161"/>
      <c r="GM159" s="161"/>
      <c r="GN159" s="161"/>
      <c r="GO159" s="161"/>
      <c r="GP159" s="161"/>
      <c r="GQ159" s="161"/>
      <c r="GR159" s="161"/>
      <c r="GS159" s="161"/>
      <c r="GT159" s="161"/>
      <c r="GU159" s="161"/>
      <c r="GV159" s="161"/>
      <c r="GW159" s="161"/>
      <c r="GX159" s="161"/>
      <c r="GY159" s="161"/>
      <c r="GZ159" s="161"/>
      <c r="HA159" s="161"/>
      <c r="HB159" s="161"/>
      <c r="HC159" s="161"/>
      <c r="HD159" s="161"/>
      <c r="HE159" s="161"/>
      <c r="HF159" s="161"/>
      <c r="HG159" s="161"/>
      <c r="HH159" s="161"/>
      <c r="HI159" s="161"/>
      <c r="HJ159" s="161"/>
      <c r="HK159" s="161"/>
      <c r="HL159" s="161"/>
      <c r="HM159" s="161"/>
      <c r="HN159" s="161"/>
      <c r="HO159" s="161"/>
      <c r="HP159" s="161"/>
      <c r="HQ159" s="161"/>
      <c r="HR159" s="161"/>
      <c r="HS159" s="161"/>
      <c r="HT159" s="161"/>
      <c r="HU159" s="161"/>
      <c r="HV159" s="161"/>
      <c r="HW159" s="161"/>
      <c r="HX159" s="161"/>
      <c r="HY159" s="161"/>
      <c r="HZ159" s="161"/>
      <c r="IA159" s="161"/>
      <c r="IB159" s="161"/>
      <c r="IC159" s="161"/>
      <c r="ID159" s="161"/>
      <c r="IE159" s="161"/>
      <c r="IF159" s="161"/>
      <c r="IG159" s="161"/>
      <c r="IH159" s="161"/>
      <c r="II159" s="161"/>
      <c r="IJ159" s="161"/>
      <c r="IK159" s="161"/>
      <c r="IL159" s="161"/>
      <c r="IM159" s="161"/>
      <c r="IN159" s="161"/>
      <c r="IO159" s="161"/>
      <c r="IP159" s="161"/>
      <c r="IQ159" s="161"/>
      <c r="IR159" s="161"/>
      <c r="IS159" s="161"/>
      <c r="IT159" s="161"/>
      <c r="IU159" s="161"/>
      <c r="IV159" s="161"/>
    </row>
    <row r="160" spans="1:256" s="162" customFormat="1" ht="23.45" customHeight="1" x14ac:dyDescent="0.35">
      <c r="A160" s="136" t="s">
        <v>131</v>
      </c>
      <c r="B160" s="72" t="s">
        <v>5</v>
      </c>
      <c r="C160" s="53">
        <f>SUM(C161+C168+C172+C175)</f>
        <v>250135.2</v>
      </c>
      <c r="D160" s="54">
        <f>SUM(D161+D168+D172+D175)</f>
        <v>65000</v>
      </c>
      <c r="E160" s="316" t="s">
        <v>91</v>
      </c>
      <c r="F160" s="34">
        <f>D160-G160</f>
        <v>61000</v>
      </c>
      <c r="G160" s="183">
        <f>SUM(G161+G168+G172+G175)</f>
        <v>4000</v>
      </c>
      <c r="H160" s="15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  <c r="GB160" s="161"/>
      <c r="GC160" s="161"/>
      <c r="GD160" s="161"/>
      <c r="GE160" s="161"/>
      <c r="GF160" s="161"/>
      <c r="GG160" s="161"/>
      <c r="GH160" s="161"/>
      <c r="GI160" s="161"/>
      <c r="GJ160" s="161"/>
      <c r="GK160" s="161"/>
      <c r="GL160" s="161"/>
      <c r="GM160" s="161"/>
      <c r="GN160" s="161"/>
      <c r="GO160" s="161"/>
      <c r="GP160" s="161"/>
      <c r="GQ160" s="161"/>
      <c r="GR160" s="161"/>
      <c r="GS160" s="161"/>
      <c r="GT160" s="161"/>
      <c r="GU160" s="161"/>
      <c r="GV160" s="161"/>
      <c r="GW160" s="161"/>
      <c r="GX160" s="161"/>
      <c r="GY160" s="161"/>
      <c r="GZ160" s="161"/>
      <c r="HA160" s="161"/>
      <c r="HB160" s="161"/>
      <c r="HC160" s="161"/>
      <c r="HD160" s="161"/>
      <c r="HE160" s="161"/>
      <c r="HF160" s="161"/>
      <c r="HG160" s="161"/>
      <c r="HH160" s="161"/>
      <c r="HI160" s="161"/>
      <c r="HJ160" s="161"/>
      <c r="HK160" s="161"/>
      <c r="HL160" s="161"/>
      <c r="HM160" s="161"/>
      <c r="HN160" s="161"/>
      <c r="HO160" s="161"/>
      <c r="HP160" s="161"/>
      <c r="HQ160" s="161"/>
      <c r="HR160" s="161"/>
      <c r="HS160" s="161"/>
      <c r="HT160" s="161"/>
      <c r="HU160" s="161"/>
      <c r="HV160" s="161"/>
      <c r="HW160" s="161"/>
      <c r="HX160" s="161"/>
      <c r="HY160" s="161"/>
      <c r="HZ160" s="161"/>
      <c r="IA160" s="161"/>
      <c r="IB160" s="161"/>
      <c r="IC160" s="161"/>
      <c r="ID160" s="161"/>
      <c r="IE160" s="161"/>
      <c r="IF160" s="161"/>
      <c r="IG160" s="161"/>
      <c r="IH160" s="161"/>
      <c r="II160" s="161"/>
      <c r="IJ160" s="161"/>
      <c r="IK160" s="161"/>
      <c r="IL160" s="161"/>
      <c r="IM160" s="161"/>
      <c r="IN160" s="161"/>
      <c r="IO160" s="161"/>
      <c r="IP160" s="161"/>
      <c r="IQ160" s="161"/>
      <c r="IR160" s="161"/>
      <c r="IS160" s="161"/>
      <c r="IT160" s="161"/>
      <c r="IU160" s="161"/>
      <c r="IV160" s="161"/>
    </row>
    <row r="161" spans="1:256" s="162" customFormat="1" ht="23.45" customHeight="1" x14ac:dyDescent="0.35">
      <c r="A161" s="136" t="s">
        <v>132</v>
      </c>
      <c r="B161" s="72" t="s">
        <v>5</v>
      </c>
      <c r="C161" s="53">
        <f>SUM(C162:C167)</f>
        <v>169400</v>
      </c>
      <c r="D161" s="54">
        <f>SUM(D162:D167)</f>
        <v>10000</v>
      </c>
      <c r="E161" s="316" t="s">
        <v>91</v>
      </c>
      <c r="F161" s="34">
        <f>D161-G161</f>
        <v>10000</v>
      </c>
      <c r="G161" s="183"/>
      <c r="H161" s="150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</row>
    <row r="162" spans="1:256" s="4" customFormat="1" ht="23.45" customHeight="1" x14ac:dyDescent="0.35">
      <c r="A162" s="134" t="s">
        <v>249</v>
      </c>
      <c r="B162" s="122"/>
      <c r="C162" s="48">
        <v>50000</v>
      </c>
      <c r="D162" s="65"/>
      <c r="E162" s="43"/>
      <c r="F162" s="67"/>
      <c r="G162" s="164"/>
      <c r="H162" s="14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4" customFormat="1" ht="23.45" customHeight="1" x14ac:dyDescent="0.35">
      <c r="A163" s="314" t="s">
        <v>250</v>
      </c>
      <c r="B163" s="122"/>
      <c r="C163" s="48">
        <v>66000</v>
      </c>
      <c r="D163" s="65"/>
      <c r="E163" s="66"/>
      <c r="F163" s="67"/>
      <c r="G163" s="164"/>
      <c r="H163" s="14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4" customFormat="1" ht="23.45" customHeight="1" x14ac:dyDescent="0.35">
      <c r="A164" s="134" t="s">
        <v>251</v>
      </c>
      <c r="B164" s="122"/>
      <c r="C164" s="48">
        <v>8400</v>
      </c>
      <c r="D164" s="65"/>
      <c r="E164" s="42"/>
      <c r="F164" s="67"/>
      <c r="G164" s="164"/>
      <c r="H164" s="14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23.45" customHeight="1" x14ac:dyDescent="0.35">
      <c r="A165" s="134" t="s">
        <v>134</v>
      </c>
      <c r="B165" s="122"/>
      <c r="C165" s="48">
        <v>15000</v>
      </c>
      <c r="D165" s="65"/>
      <c r="E165" s="42"/>
      <c r="F165" s="67"/>
      <c r="G165" s="164"/>
      <c r="H165" s="14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4" customFormat="1" ht="23.45" customHeight="1" x14ac:dyDescent="0.35">
      <c r="A166" s="134" t="s">
        <v>133</v>
      </c>
      <c r="B166" s="122"/>
      <c r="C166" s="48"/>
      <c r="D166" s="65">
        <v>10000</v>
      </c>
      <c r="E166" s="316" t="s">
        <v>91</v>
      </c>
      <c r="F166" s="67">
        <f>D166-G166</f>
        <v>10000</v>
      </c>
      <c r="G166" s="164"/>
      <c r="H166" s="14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4" customFormat="1" ht="23.45" customHeight="1" x14ac:dyDescent="0.35">
      <c r="A167" s="134" t="s">
        <v>135</v>
      </c>
      <c r="B167" s="122"/>
      <c r="C167" s="48">
        <v>30000</v>
      </c>
      <c r="D167" s="65"/>
      <c r="E167" s="42"/>
      <c r="F167" s="67"/>
      <c r="G167" s="164"/>
      <c r="H167" s="14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162" customFormat="1" ht="23.45" customHeight="1" x14ac:dyDescent="0.35">
      <c r="A168" s="136" t="s">
        <v>136</v>
      </c>
      <c r="B168" s="73"/>
      <c r="C168" s="197">
        <f>SUM(C169:C171)</f>
        <v>30260</v>
      </c>
      <c r="D168" s="198"/>
      <c r="E168" s="316" t="s">
        <v>89</v>
      </c>
      <c r="F168" s="313">
        <f>G168-D168</f>
        <v>4000</v>
      </c>
      <c r="G168" s="34">
        <f>SUM(G169:G171)</f>
        <v>4000</v>
      </c>
      <c r="H168" s="15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  <c r="GB168" s="161"/>
      <c r="GC168" s="161"/>
      <c r="GD168" s="161"/>
      <c r="GE168" s="161"/>
      <c r="GF168" s="161"/>
      <c r="GG168" s="161"/>
      <c r="GH168" s="161"/>
      <c r="GI168" s="161"/>
      <c r="GJ168" s="161"/>
      <c r="GK168" s="161"/>
      <c r="GL168" s="161"/>
      <c r="GM168" s="161"/>
      <c r="GN168" s="161"/>
      <c r="GO168" s="161"/>
      <c r="GP168" s="161"/>
      <c r="GQ168" s="161"/>
      <c r="GR168" s="161"/>
      <c r="GS168" s="161"/>
      <c r="GT168" s="161"/>
      <c r="GU168" s="161"/>
      <c r="GV168" s="161"/>
      <c r="GW168" s="161"/>
      <c r="GX168" s="161"/>
      <c r="GY168" s="161"/>
      <c r="GZ168" s="161"/>
      <c r="HA168" s="161"/>
      <c r="HB168" s="161"/>
      <c r="HC168" s="161"/>
      <c r="HD168" s="161"/>
      <c r="HE168" s="161"/>
      <c r="HF168" s="161"/>
      <c r="HG168" s="161"/>
      <c r="HH168" s="161"/>
      <c r="HI168" s="161"/>
      <c r="HJ168" s="16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61"/>
      <c r="IU168" s="161"/>
      <c r="IV168" s="161"/>
    </row>
    <row r="169" spans="1:256" s="4" customFormat="1" ht="23.45" customHeight="1" x14ac:dyDescent="0.35">
      <c r="A169" s="134" t="s">
        <v>137</v>
      </c>
      <c r="B169" s="122"/>
      <c r="C169" s="48">
        <v>25760</v>
      </c>
      <c r="D169" s="65"/>
      <c r="E169" s="44"/>
      <c r="F169" s="124"/>
      <c r="G169" s="164"/>
      <c r="H169" s="149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4" customFormat="1" ht="23.45" customHeight="1" x14ac:dyDescent="0.35">
      <c r="A170" s="134" t="s">
        <v>138</v>
      </c>
      <c r="B170" s="122"/>
      <c r="C170" s="48">
        <v>4500</v>
      </c>
      <c r="D170" s="65"/>
      <c r="E170" s="44"/>
      <c r="F170" s="124"/>
      <c r="G170" s="164"/>
      <c r="H170" s="14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4" customFormat="1" ht="23.45" customHeight="1" x14ac:dyDescent="0.35">
      <c r="A171" s="134" t="s">
        <v>291</v>
      </c>
      <c r="B171" s="122"/>
      <c r="C171" s="48"/>
      <c r="D171" s="65"/>
      <c r="E171" s="311" t="s">
        <v>89</v>
      </c>
      <c r="F171" s="315">
        <f>G171-D171</f>
        <v>4000</v>
      </c>
      <c r="G171" s="164">
        <v>4000</v>
      </c>
      <c r="H171" s="14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162" customFormat="1" ht="23.45" customHeight="1" x14ac:dyDescent="0.35">
      <c r="A172" s="136" t="s">
        <v>73</v>
      </c>
      <c r="B172" s="73"/>
      <c r="C172" s="197">
        <f>SUM(C173:C174)</f>
        <v>38300</v>
      </c>
      <c r="D172" s="54">
        <f>SUM(D173:D174)</f>
        <v>55000</v>
      </c>
      <c r="E172" s="316" t="s">
        <v>91</v>
      </c>
      <c r="F172" s="34">
        <f>D172-G172</f>
        <v>55000</v>
      </c>
      <c r="G172" s="183"/>
      <c r="H172" s="15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  <c r="GB172" s="161"/>
      <c r="GC172" s="161"/>
      <c r="GD172" s="161"/>
      <c r="GE172" s="161"/>
      <c r="GF172" s="161"/>
      <c r="GG172" s="161"/>
      <c r="GH172" s="161"/>
      <c r="GI172" s="161"/>
      <c r="GJ172" s="161"/>
      <c r="GK172" s="161"/>
      <c r="GL172" s="161"/>
      <c r="GM172" s="161"/>
      <c r="GN172" s="161"/>
      <c r="GO172" s="161"/>
      <c r="GP172" s="161"/>
      <c r="GQ172" s="161"/>
      <c r="GR172" s="161"/>
      <c r="GS172" s="161"/>
      <c r="GT172" s="161"/>
      <c r="GU172" s="161"/>
      <c r="GV172" s="161"/>
      <c r="GW172" s="161"/>
      <c r="GX172" s="161"/>
      <c r="GY172" s="161"/>
      <c r="GZ172" s="161"/>
      <c r="HA172" s="161"/>
      <c r="HB172" s="161"/>
      <c r="HC172" s="161"/>
      <c r="HD172" s="161"/>
      <c r="HE172" s="161"/>
      <c r="HF172" s="161"/>
      <c r="HG172" s="161"/>
      <c r="HH172" s="161"/>
      <c r="HI172" s="161"/>
      <c r="HJ172" s="16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61"/>
      <c r="IU172" s="161"/>
      <c r="IV172" s="161"/>
    </row>
    <row r="173" spans="1:256" s="4" customFormat="1" ht="23.45" customHeight="1" x14ac:dyDescent="0.35">
      <c r="A173" s="134" t="s">
        <v>139</v>
      </c>
      <c r="B173" s="122"/>
      <c r="C173" s="158">
        <v>38300</v>
      </c>
      <c r="D173" s="65"/>
      <c r="E173" s="316"/>
      <c r="F173" s="67"/>
      <c r="G173" s="164"/>
      <c r="H173" s="14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4" customFormat="1" ht="23.45" customHeight="1" x14ac:dyDescent="0.35">
      <c r="A174" s="134" t="s">
        <v>140</v>
      </c>
      <c r="B174" s="122"/>
      <c r="C174" s="158"/>
      <c r="D174" s="65">
        <v>55000</v>
      </c>
      <c r="E174" s="311" t="s">
        <v>91</v>
      </c>
      <c r="F174" s="67">
        <f>D174-G174</f>
        <v>55000</v>
      </c>
      <c r="G174" s="164"/>
      <c r="H174" s="14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162" customFormat="1" ht="23.45" customHeight="1" x14ac:dyDescent="0.35">
      <c r="A175" s="136" t="s">
        <v>141</v>
      </c>
      <c r="B175" s="73"/>
      <c r="C175" s="53">
        <f>SUM(C176)</f>
        <v>12175.2</v>
      </c>
      <c r="D175" s="54"/>
      <c r="E175" s="316"/>
      <c r="F175" s="34"/>
      <c r="G175" s="183"/>
      <c r="H175" s="150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  <c r="GB175" s="161"/>
      <c r="GC175" s="161"/>
      <c r="GD175" s="161"/>
      <c r="GE175" s="161"/>
      <c r="GF175" s="161"/>
      <c r="GG175" s="161"/>
      <c r="GH175" s="161"/>
      <c r="GI175" s="161"/>
      <c r="GJ175" s="161"/>
      <c r="GK175" s="161"/>
      <c r="GL175" s="161"/>
      <c r="GM175" s="161"/>
      <c r="GN175" s="161"/>
      <c r="GO175" s="161"/>
      <c r="GP175" s="161"/>
      <c r="GQ175" s="161"/>
      <c r="GR175" s="161"/>
      <c r="GS175" s="161"/>
      <c r="GT175" s="161"/>
      <c r="GU175" s="161"/>
      <c r="GV175" s="161"/>
      <c r="GW175" s="161"/>
      <c r="GX175" s="161"/>
      <c r="GY175" s="161"/>
      <c r="GZ175" s="161"/>
      <c r="HA175" s="161"/>
      <c r="HB175" s="161"/>
      <c r="HC175" s="161"/>
      <c r="HD175" s="161"/>
      <c r="HE175" s="161"/>
      <c r="HF175" s="161"/>
      <c r="HG175" s="161"/>
      <c r="HH175" s="161"/>
      <c r="HI175" s="161"/>
      <c r="HJ175" s="16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61"/>
      <c r="IU175" s="161"/>
      <c r="IV175" s="161"/>
    </row>
    <row r="176" spans="1:256" s="4" customFormat="1" ht="23.45" customHeight="1" x14ac:dyDescent="0.35">
      <c r="A176" s="134" t="s">
        <v>142</v>
      </c>
      <c r="B176" s="122"/>
      <c r="C176" s="158">
        <v>12175.2</v>
      </c>
      <c r="D176" s="65"/>
      <c r="E176" s="316"/>
      <c r="F176" s="67"/>
      <c r="G176" s="164"/>
      <c r="H176" s="149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4" customFormat="1" ht="23.45" customHeight="1" x14ac:dyDescent="0.35">
      <c r="A177" s="134"/>
      <c r="B177" s="122"/>
      <c r="C177" s="158"/>
      <c r="D177" s="65"/>
      <c r="E177" s="316"/>
      <c r="F177" s="67"/>
      <c r="G177" s="164"/>
      <c r="H177" s="14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4" customFormat="1" ht="23.45" customHeight="1" x14ac:dyDescent="0.35">
      <c r="A178" s="134"/>
      <c r="B178" s="122"/>
      <c r="C178" s="158"/>
      <c r="D178" s="65"/>
      <c r="E178" s="316"/>
      <c r="F178" s="67"/>
      <c r="G178" s="164"/>
      <c r="H178" s="14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4" customFormat="1" ht="23.45" customHeight="1" x14ac:dyDescent="0.35">
      <c r="A179" s="134"/>
      <c r="B179" s="122"/>
      <c r="C179" s="158"/>
      <c r="D179" s="65"/>
      <c r="E179" s="316"/>
      <c r="F179" s="67"/>
      <c r="G179" s="164"/>
      <c r="H179" s="14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4" customFormat="1" ht="23.45" customHeight="1" x14ac:dyDescent="0.35">
      <c r="A180" s="134"/>
      <c r="B180" s="122"/>
      <c r="C180" s="158"/>
      <c r="D180" s="65"/>
      <c r="E180" s="316"/>
      <c r="F180" s="67"/>
      <c r="G180" s="164"/>
      <c r="H180" s="149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4" customFormat="1" ht="23.45" customHeight="1" x14ac:dyDescent="0.35">
      <c r="A181" s="134"/>
      <c r="B181" s="122"/>
      <c r="C181" s="158"/>
      <c r="D181" s="65"/>
      <c r="E181" s="316"/>
      <c r="F181" s="67"/>
      <c r="G181" s="164"/>
      <c r="H181" s="149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4" customFormat="1" ht="23.45" customHeight="1" x14ac:dyDescent="0.35">
      <c r="A182" s="134"/>
      <c r="B182" s="122"/>
      <c r="C182" s="158"/>
      <c r="D182" s="65"/>
      <c r="E182" s="316"/>
      <c r="F182" s="67"/>
      <c r="G182" s="164"/>
      <c r="H182" s="149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4" customFormat="1" ht="23.45" customHeight="1" x14ac:dyDescent="0.35">
      <c r="A183" s="135"/>
      <c r="B183" s="122"/>
      <c r="C183" s="158"/>
      <c r="D183" s="125"/>
      <c r="E183" s="353"/>
      <c r="F183" s="125"/>
      <c r="G183" s="143"/>
      <c r="H183" s="149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4" customFormat="1" ht="20.100000000000001" customHeight="1" x14ac:dyDescent="0.35">
      <c r="A184" s="137"/>
      <c r="B184" s="138"/>
      <c r="C184" s="127"/>
      <c r="D184" s="127"/>
      <c r="E184" s="354"/>
      <c r="F184" s="127"/>
      <c r="G184" s="144"/>
      <c r="H184" s="15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4" customFormat="1" ht="23.45" customHeight="1" x14ac:dyDescent="0.35">
      <c r="A185" s="398" t="s">
        <v>143</v>
      </c>
      <c r="B185" s="400"/>
      <c r="C185" s="180">
        <f>SUM(C159)</f>
        <v>250135.2</v>
      </c>
      <c r="D185" s="40">
        <f>SUM(D159)</f>
        <v>65000</v>
      </c>
      <c r="E185" s="338" t="s">
        <v>91</v>
      </c>
      <c r="F185" s="41">
        <f>D185-G185</f>
        <v>61000</v>
      </c>
      <c r="G185" s="93">
        <f>SUM(G159)</f>
        <v>4000</v>
      </c>
      <c r="H185" s="18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23.45" customHeight="1" x14ac:dyDescent="0.35">
      <c r="A186" s="103"/>
      <c r="B186" s="103"/>
      <c r="C186" s="83"/>
      <c r="D186" s="84"/>
      <c r="E186" s="85"/>
      <c r="F186" s="84"/>
      <c r="G186" s="84"/>
      <c r="H186" s="10"/>
    </row>
    <row r="187" spans="1:256" ht="23.45" customHeight="1" x14ac:dyDescent="0.35">
      <c r="A187" s="309"/>
      <c r="B187" s="309"/>
      <c r="C187" s="261"/>
      <c r="D187" s="13"/>
      <c r="E187" s="296"/>
      <c r="F187" s="13"/>
      <c r="G187" s="13"/>
      <c r="H187" s="10"/>
    </row>
    <row r="188" spans="1:256" ht="23.45" customHeight="1" x14ac:dyDescent="0.35">
      <c r="A188" s="383" t="s">
        <v>325</v>
      </c>
      <c r="B188" s="384"/>
      <c r="C188" s="384"/>
      <c r="D188" s="384"/>
      <c r="E188" s="384"/>
      <c r="F188" s="384"/>
      <c r="G188" s="384"/>
      <c r="H188" s="384"/>
    </row>
    <row r="189" spans="1:256" ht="29.45" customHeight="1" x14ac:dyDescent="0.4">
      <c r="A189" s="366" t="s">
        <v>248</v>
      </c>
      <c r="B189" s="367"/>
      <c r="C189" s="367"/>
      <c r="D189" s="367"/>
      <c r="E189" s="367"/>
      <c r="F189" s="367"/>
      <c r="G189" s="367"/>
      <c r="H189" s="367"/>
    </row>
    <row r="190" spans="1:256" ht="23.45" customHeight="1" x14ac:dyDescent="0.35">
      <c r="A190" s="78" t="s">
        <v>127</v>
      </c>
      <c r="B190" s="79"/>
      <c r="C190" s="79"/>
      <c r="D190" s="10"/>
      <c r="E190" s="86"/>
      <c r="F190" s="11" t="s">
        <v>144</v>
      </c>
      <c r="G190" s="79"/>
      <c r="H190" s="79"/>
    </row>
    <row r="191" spans="1:256" ht="23.45" customHeight="1" x14ac:dyDescent="0.35">
      <c r="A191" s="11" t="s">
        <v>129</v>
      </c>
      <c r="B191" s="70"/>
      <c r="C191" s="70"/>
      <c r="D191" s="70"/>
      <c r="E191" s="70"/>
      <c r="F191" s="70"/>
      <c r="G191" s="70"/>
      <c r="H191" s="10"/>
    </row>
    <row r="192" spans="1:256" s="162" customFormat="1" ht="23.45" customHeight="1" x14ac:dyDescent="0.35">
      <c r="A192" s="132"/>
      <c r="B192" s="115"/>
      <c r="C192" s="116" t="s">
        <v>102</v>
      </c>
      <c r="D192" s="385" t="s">
        <v>86</v>
      </c>
      <c r="E192" s="386"/>
      <c r="F192" s="386"/>
      <c r="G192" s="387"/>
      <c r="H192" s="145" t="s">
        <v>87</v>
      </c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  <c r="DJ192" s="161"/>
      <c r="DK192" s="161"/>
      <c r="DL192" s="161"/>
      <c r="DM192" s="161"/>
      <c r="DN192" s="161"/>
      <c r="DO192" s="161"/>
      <c r="DP192" s="161"/>
      <c r="DQ192" s="161"/>
      <c r="DR192" s="161"/>
      <c r="DS192" s="161"/>
      <c r="DT192" s="161"/>
      <c r="DU192" s="161"/>
      <c r="DV192" s="161"/>
      <c r="DW192" s="161"/>
      <c r="DX192" s="161"/>
      <c r="DY192" s="161"/>
      <c r="DZ192" s="161"/>
      <c r="EA192" s="161"/>
      <c r="EB192" s="161"/>
      <c r="EC192" s="161"/>
      <c r="ED192" s="161"/>
      <c r="EE192" s="161"/>
      <c r="EF192" s="161"/>
      <c r="EG192" s="161"/>
      <c r="EH192" s="161"/>
      <c r="EI192" s="161"/>
      <c r="EJ192" s="161"/>
      <c r="EK192" s="161"/>
      <c r="EL192" s="161"/>
      <c r="EM192" s="161"/>
      <c r="EN192" s="161"/>
      <c r="EO192" s="161"/>
      <c r="EP192" s="161"/>
      <c r="EQ192" s="161"/>
      <c r="ER192" s="161"/>
      <c r="ES192" s="161"/>
      <c r="ET192" s="161"/>
      <c r="EU192" s="161"/>
      <c r="EV192" s="161"/>
      <c r="EW192" s="161"/>
      <c r="EX192" s="161"/>
      <c r="EY192" s="161"/>
      <c r="EZ192" s="161"/>
      <c r="FA192" s="161"/>
      <c r="FB192" s="161"/>
      <c r="FC192" s="161"/>
      <c r="FD192" s="161"/>
      <c r="FE192" s="161"/>
      <c r="FF192" s="161"/>
      <c r="FG192" s="161"/>
      <c r="FH192" s="161"/>
      <c r="FI192" s="161"/>
      <c r="FJ192" s="161"/>
      <c r="FK192" s="161"/>
      <c r="FL192" s="161"/>
      <c r="FM192" s="161"/>
      <c r="FN192" s="161"/>
      <c r="FO192" s="161"/>
      <c r="FP192" s="161"/>
      <c r="FQ192" s="161"/>
      <c r="FR192" s="161"/>
      <c r="FS192" s="161"/>
      <c r="FT192" s="161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1"/>
      <c r="GI192" s="161"/>
      <c r="GJ192" s="161"/>
      <c r="GK192" s="161"/>
      <c r="GL192" s="161"/>
      <c r="GM192" s="161"/>
      <c r="GN192" s="161"/>
      <c r="GO192" s="161"/>
      <c r="GP192" s="161"/>
      <c r="GQ192" s="161"/>
      <c r="GR192" s="161"/>
      <c r="GS192" s="161"/>
      <c r="GT192" s="161"/>
      <c r="GU192" s="161"/>
      <c r="GV192" s="161"/>
      <c r="GW192" s="161"/>
      <c r="GX192" s="161"/>
      <c r="GY192" s="161"/>
      <c r="GZ192" s="161"/>
      <c r="HA192" s="161"/>
      <c r="HB192" s="161"/>
      <c r="HC192" s="161"/>
      <c r="HD192" s="161"/>
      <c r="HE192" s="161"/>
      <c r="HF192" s="161"/>
      <c r="HG192" s="161"/>
      <c r="HH192" s="161"/>
      <c r="HI192" s="161"/>
      <c r="HJ192" s="161"/>
      <c r="HK192" s="161"/>
      <c r="HL192" s="161"/>
      <c r="HM192" s="161"/>
      <c r="HN192" s="161"/>
      <c r="HO192" s="161"/>
      <c r="HP192" s="161"/>
      <c r="HQ192" s="161"/>
      <c r="HR192" s="161"/>
      <c r="HS192" s="161"/>
      <c r="HT192" s="161"/>
      <c r="HU192" s="161"/>
      <c r="HV192" s="161"/>
      <c r="HW192" s="161"/>
      <c r="HX192" s="161"/>
      <c r="HY192" s="161"/>
      <c r="HZ192" s="161"/>
      <c r="IA192" s="161"/>
      <c r="IB192" s="161"/>
      <c r="IC192" s="161"/>
      <c r="ID192" s="161"/>
      <c r="IE192" s="161"/>
      <c r="IF192" s="161"/>
      <c r="IG192" s="161"/>
      <c r="IH192" s="161"/>
      <c r="II192" s="161"/>
      <c r="IJ192" s="161"/>
      <c r="IK192" s="161"/>
      <c r="IL192" s="161"/>
      <c r="IM192" s="161"/>
      <c r="IN192" s="161"/>
      <c r="IO192" s="161"/>
      <c r="IP192" s="161"/>
      <c r="IQ192" s="161"/>
      <c r="IR192" s="161"/>
      <c r="IS192" s="161"/>
      <c r="IT192" s="161"/>
      <c r="IU192" s="161"/>
      <c r="IV192" s="161"/>
    </row>
    <row r="193" spans="1:256" s="162" customFormat="1" ht="23.45" customHeight="1" x14ac:dyDescent="0.35">
      <c r="A193" s="102" t="s">
        <v>88</v>
      </c>
      <c r="B193" s="117"/>
      <c r="C193" s="118" t="s">
        <v>230</v>
      </c>
      <c r="D193" s="388" t="s">
        <v>231</v>
      </c>
      <c r="E193" s="119" t="s">
        <v>89</v>
      </c>
      <c r="F193" s="119" t="s">
        <v>90</v>
      </c>
      <c r="G193" s="393" t="s">
        <v>239</v>
      </c>
      <c r="H193" s="146" t="s">
        <v>79</v>
      </c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  <c r="DJ193" s="161"/>
      <c r="DK193" s="161"/>
      <c r="DL193" s="161"/>
      <c r="DM193" s="161"/>
      <c r="DN193" s="161"/>
      <c r="DO193" s="161"/>
      <c r="DP193" s="161"/>
      <c r="DQ193" s="161"/>
      <c r="DR193" s="161"/>
      <c r="DS193" s="161"/>
      <c r="DT193" s="161"/>
      <c r="DU193" s="161"/>
      <c r="DV193" s="161"/>
      <c r="DW193" s="161"/>
      <c r="DX193" s="161"/>
      <c r="DY193" s="161"/>
      <c r="DZ193" s="161"/>
      <c r="EA193" s="161"/>
      <c r="EB193" s="161"/>
      <c r="EC193" s="161"/>
      <c r="ED193" s="161"/>
      <c r="EE193" s="161"/>
      <c r="EF193" s="161"/>
      <c r="EG193" s="161"/>
      <c r="EH193" s="161"/>
      <c r="EI193" s="161"/>
      <c r="EJ193" s="161"/>
      <c r="EK193" s="161"/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1"/>
      <c r="EV193" s="161"/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1"/>
      <c r="FH193" s="161"/>
      <c r="FI193" s="161"/>
      <c r="FJ193" s="161"/>
      <c r="FK193" s="161"/>
      <c r="FL193" s="161"/>
      <c r="FM193" s="161"/>
      <c r="FN193" s="161"/>
      <c r="FO193" s="161"/>
      <c r="FP193" s="161"/>
      <c r="FQ193" s="161"/>
      <c r="FR193" s="161"/>
      <c r="FS193" s="161"/>
      <c r="FT193" s="161"/>
      <c r="FU193" s="161"/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1"/>
      <c r="GI193" s="161"/>
      <c r="GJ193" s="161"/>
      <c r="GK193" s="161"/>
      <c r="GL193" s="161"/>
      <c r="GM193" s="161"/>
      <c r="GN193" s="161"/>
      <c r="GO193" s="161"/>
      <c r="GP193" s="161"/>
      <c r="GQ193" s="161"/>
      <c r="GR193" s="161"/>
      <c r="GS193" s="161"/>
      <c r="GT193" s="161"/>
      <c r="GU193" s="161"/>
      <c r="GV193" s="161"/>
      <c r="GW193" s="161"/>
      <c r="GX193" s="161"/>
      <c r="GY193" s="161"/>
      <c r="GZ193" s="161"/>
      <c r="HA193" s="161"/>
      <c r="HB193" s="161"/>
      <c r="HC193" s="161"/>
      <c r="HD193" s="161"/>
      <c r="HE193" s="161"/>
      <c r="HF193" s="161"/>
      <c r="HG193" s="161"/>
      <c r="HH193" s="161"/>
      <c r="HI193" s="161"/>
      <c r="HJ193" s="161"/>
      <c r="HK193" s="161"/>
      <c r="HL193" s="161"/>
      <c r="HM193" s="161"/>
      <c r="HN193" s="161"/>
      <c r="HO193" s="161"/>
      <c r="HP193" s="161"/>
      <c r="HQ193" s="161"/>
      <c r="HR193" s="161"/>
      <c r="HS193" s="161"/>
      <c r="HT193" s="161"/>
      <c r="HU193" s="161"/>
      <c r="HV193" s="161"/>
      <c r="HW193" s="161"/>
      <c r="HX193" s="161"/>
      <c r="HY193" s="161"/>
      <c r="HZ193" s="161"/>
      <c r="IA193" s="161"/>
      <c r="IB193" s="161"/>
      <c r="IC193" s="161"/>
      <c r="ID193" s="161"/>
      <c r="IE193" s="161"/>
      <c r="IF193" s="161"/>
      <c r="IG193" s="161"/>
      <c r="IH193" s="161"/>
      <c r="II193" s="161"/>
      <c r="IJ193" s="161"/>
      <c r="IK193" s="161"/>
      <c r="IL193" s="161"/>
      <c r="IM193" s="161"/>
      <c r="IN193" s="161"/>
      <c r="IO193" s="161"/>
      <c r="IP193" s="161"/>
      <c r="IQ193" s="161"/>
      <c r="IR193" s="161"/>
      <c r="IS193" s="161"/>
      <c r="IT193" s="161"/>
      <c r="IU193" s="161"/>
      <c r="IV193" s="161"/>
    </row>
    <row r="194" spans="1:256" s="162" customFormat="1" ht="23.45" customHeight="1" x14ac:dyDescent="0.35">
      <c r="A194" s="131"/>
      <c r="B194" s="120"/>
      <c r="C194" s="121"/>
      <c r="D194" s="389"/>
      <c r="E194" s="172" t="s">
        <v>91</v>
      </c>
      <c r="F194" s="172" t="s">
        <v>92</v>
      </c>
      <c r="G194" s="394"/>
      <c r="H194" s="147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1"/>
      <c r="EB194" s="161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1"/>
      <c r="FH194" s="161"/>
      <c r="FI194" s="161"/>
      <c r="FJ194" s="161"/>
      <c r="FK194" s="161"/>
      <c r="FL194" s="161"/>
      <c r="FM194" s="161"/>
      <c r="FN194" s="161"/>
      <c r="FO194" s="161"/>
      <c r="FP194" s="161"/>
      <c r="FQ194" s="161"/>
      <c r="FR194" s="161"/>
      <c r="FS194" s="161"/>
      <c r="FT194" s="161"/>
      <c r="FU194" s="161"/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1"/>
      <c r="GI194" s="161"/>
      <c r="GJ194" s="161"/>
      <c r="GK194" s="161"/>
      <c r="GL194" s="161"/>
      <c r="GM194" s="161"/>
      <c r="GN194" s="161"/>
      <c r="GO194" s="161"/>
      <c r="GP194" s="161"/>
      <c r="GQ194" s="161"/>
      <c r="GR194" s="161"/>
      <c r="GS194" s="161"/>
      <c r="GT194" s="161"/>
      <c r="GU194" s="161"/>
      <c r="GV194" s="161"/>
      <c r="GW194" s="161"/>
      <c r="GX194" s="161"/>
      <c r="GY194" s="161"/>
      <c r="GZ194" s="161"/>
      <c r="HA194" s="161"/>
      <c r="HB194" s="161"/>
      <c r="HC194" s="161"/>
      <c r="HD194" s="161"/>
      <c r="HE194" s="161"/>
      <c r="HF194" s="161"/>
      <c r="HG194" s="161"/>
      <c r="HH194" s="161"/>
      <c r="HI194" s="161"/>
      <c r="HJ194" s="161"/>
      <c r="HK194" s="161"/>
      <c r="HL194" s="161"/>
      <c r="HM194" s="161"/>
      <c r="HN194" s="161"/>
      <c r="HO194" s="161"/>
      <c r="HP194" s="161"/>
      <c r="HQ194" s="161"/>
      <c r="HR194" s="161"/>
      <c r="HS194" s="161"/>
      <c r="HT194" s="161"/>
      <c r="HU194" s="161"/>
      <c r="HV194" s="161"/>
      <c r="HW194" s="161"/>
      <c r="HX194" s="161"/>
      <c r="HY194" s="161"/>
      <c r="HZ194" s="161"/>
      <c r="IA194" s="161"/>
      <c r="IB194" s="161"/>
      <c r="IC194" s="161"/>
      <c r="ID194" s="161"/>
      <c r="IE194" s="161"/>
      <c r="IF194" s="161"/>
      <c r="IG194" s="161"/>
      <c r="IH194" s="161"/>
      <c r="II194" s="161"/>
      <c r="IJ194" s="161"/>
      <c r="IK194" s="161"/>
      <c r="IL194" s="161"/>
      <c r="IM194" s="161"/>
      <c r="IN194" s="161"/>
      <c r="IO194" s="161"/>
      <c r="IP194" s="161"/>
      <c r="IQ194" s="161"/>
      <c r="IR194" s="161"/>
      <c r="IS194" s="161"/>
      <c r="IT194" s="161"/>
      <c r="IU194" s="161"/>
      <c r="IV194" s="161"/>
    </row>
    <row r="195" spans="1:256" s="162" customFormat="1" ht="23.45" customHeight="1" x14ac:dyDescent="0.35">
      <c r="A195" s="178" t="s">
        <v>124</v>
      </c>
      <c r="B195" s="71" t="s">
        <v>5</v>
      </c>
      <c r="C195" s="31">
        <f>SUM(C196)</f>
        <v>17029665.75</v>
      </c>
      <c r="D195" s="32">
        <f>SUM(D196)</f>
        <v>19000000</v>
      </c>
      <c r="E195" s="352" t="s">
        <v>91</v>
      </c>
      <c r="F195" s="195">
        <f>D195-G195</f>
        <v>3000000</v>
      </c>
      <c r="G195" s="140">
        <f>SUM(G196)</f>
        <v>16000000</v>
      </c>
      <c r="H195" s="148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  <c r="DJ195" s="161"/>
      <c r="DK195" s="161"/>
      <c r="DL195" s="161"/>
      <c r="DM195" s="161"/>
      <c r="DN195" s="161"/>
      <c r="DO195" s="161"/>
      <c r="DP195" s="161"/>
      <c r="DQ195" s="161"/>
      <c r="DR195" s="161"/>
      <c r="DS195" s="161"/>
      <c r="DT195" s="161"/>
      <c r="DU195" s="161"/>
      <c r="DV195" s="161"/>
      <c r="DW195" s="161"/>
      <c r="DX195" s="161"/>
      <c r="DY195" s="161"/>
      <c r="DZ195" s="161"/>
      <c r="EA195" s="161"/>
      <c r="EB195" s="161"/>
      <c r="EC195" s="161"/>
      <c r="ED195" s="161"/>
      <c r="EE195" s="161"/>
      <c r="EF195" s="161"/>
      <c r="EG195" s="161"/>
      <c r="EH195" s="161"/>
      <c r="EI195" s="161"/>
      <c r="EJ195" s="161"/>
      <c r="EK195" s="161"/>
      <c r="EL195" s="161"/>
      <c r="EM195" s="161"/>
      <c r="EN195" s="161"/>
      <c r="EO195" s="161"/>
      <c r="EP195" s="161"/>
      <c r="EQ195" s="161"/>
      <c r="ER195" s="161"/>
      <c r="ES195" s="161"/>
      <c r="ET195" s="161"/>
      <c r="EU195" s="161"/>
      <c r="EV195" s="161"/>
      <c r="EW195" s="161"/>
      <c r="EX195" s="161"/>
      <c r="EY195" s="161"/>
      <c r="EZ195" s="161"/>
      <c r="FA195" s="161"/>
      <c r="FB195" s="161"/>
      <c r="FC195" s="161"/>
      <c r="FD195" s="161"/>
      <c r="FE195" s="161"/>
      <c r="FF195" s="161"/>
      <c r="FG195" s="161"/>
      <c r="FH195" s="161"/>
      <c r="FI195" s="161"/>
      <c r="FJ195" s="161"/>
      <c r="FK195" s="161"/>
      <c r="FL195" s="161"/>
      <c r="FM195" s="161"/>
      <c r="FN195" s="161"/>
      <c r="FO195" s="161"/>
      <c r="FP195" s="161"/>
      <c r="FQ195" s="161"/>
      <c r="FR195" s="161"/>
      <c r="FS195" s="161"/>
      <c r="FT195" s="161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1"/>
      <c r="GI195" s="161"/>
      <c r="GJ195" s="161"/>
      <c r="GK195" s="161"/>
      <c r="GL195" s="161"/>
      <c r="GM195" s="161"/>
      <c r="GN195" s="161"/>
      <c r="GO195" s="161"/>
      <c r="GP195" s="161"/>
      <c r="GQ195" s="161"/>
      <c r="GR195" s="161"/>
      <c r="GS195" s="161"/>
      <c r="GT195" s="161"/>
      <c r="GU195" s="161"/>
      <c r="GV195" s="161"/>
      <c r="GW195" s="161"/>
      <c r="GX195" s="161"/>
      <c r="GY195" s="161"/>
      <c r="GZ195" s="161"/>
      <c r="HA195" s="161"/>
      <c r="HB195" s="161"/>
      <c r="HC195" s="161"/>
      <c r="HD195" s="161"/>
      <c r="HE195" s="161"/>
      <c r="HF195" s="161"/>
      <c r="HG195" s="161"/>
      <c r="HH195" s="161"/>
      <c r="HI195" s="161"/>
      <c r="HJ195" s="161"/>
      <c r="HK195" s="161"/>
      <c r="HL195" s="161"/>
      <c r="HM195" s="161"/>
      <c r="HN195" s="161"/>
      <c r="HO195" s="161"/>
      <c r="HP195" s="161"/>
      <c r="HQ195" s="161"/>
      <c r="HR195" s="161"/>
      <c r="HS195" s="161"/>
      <c r="HT195" s="161"/>
      <c r="HU195" s="161"/>
      <c r="HV195" s="161"/>
      <c r="HW195" s="161"/>
      <c r="HX195" s="161"/>
      <c r="HY195" s="161"/>
      <c r="HZ195" s="161"/>
      <c r="IA195" s="161"/>
      <c r="IB195" s="161"/>
      <c r="IC195" s="161"/>
      <c r="ID195" s="161"/>
      <c r="IE195" s="161"/>
      <c r="IF195" s="161"/>
      <c r="IG195" s="161"/>
      <c r="IH195" s="161"/>
      <c r="II195" s="161"/>
      <c r="IJ195" s="161"/>
      <c r="IK195" s="161"/>
      <c r="IL195" s="161"/>
      <c r="IM195" s="161"/>
      <c r="IN195" s="161"/>
      <c r="IO195" s="161"/>
      <c r="IP195" s="161"/>
      <c r="IQ195" s="161"/>
      <c r="IR195" s="161"/>
      <c r="IS195" s="161"/>
      <c r="IT195" s="161"/>
      <c r="IU195" s="161"/>
      <c r="IV195" s="161"/>
    </row>
    <row r="196" spans="1:256" s="162" customFormat="1" ht="23.45" customHeight="1" x14ac:dyDescent="0.35">
      <c r="A196" s="136" t="s">
        <v>125</v>
      </c>
      <c r="B196" s="72" t="s">
        <v>5</v>
      </c>
      <c r="C196" s="38">
        <f>SUM(C198:C200)</f>
        <v>17029665.75</v>
      </c>
      <c r="D196" s="37">
        <f>SUM(D198:D200)</f>
        <v>19000000</v>
      </c>
      <c r="E196" s="316" t="s">
        <v>91</v>
      </c>
      <c r="F196" s="34">
        <f>D196-G196</f>
        <v>3000000</v>
      </c>
      <c r="G196" s="142">
        <f>SUM(G198:G200)</f>
        <v>16000000</v>
      </c>
      <c r="H196" s="150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  <c r="DJ196" s="161"/>
      <c r="DK196" s="161"/>
      <c r="DL196" s="161"/>
      <c r="DM196" s="161"/>
      <c r="DN196" s="161"/>
      <c r="DO196" s="161"/>
      <c r="DP196" s="161"/>
      <c r="DQ196" s="161"/>
      <c r="DR196" s="161"/>
      <c r="DS196" s="161"/>
      <c r="DT196" s="161"/>
      <c r="DU196" s="161"/>
      <c r="DV196" s="161"/>
      <c r="DW196" s="161"/>
      <c r="DX196" s="161"/>
      <c r="DY196" s="161"/>
      <c r="DZ196" s="161"/>
      <c r="EA196" s="161"/>
      <c r="EB196" s="161"/>
      <c r="EC196" s="161"/>
      <c r="ED196" s="161"/>
      <c r="EE196" s="161"/>
      <c r="EF196" s="161"/>
      <c r="EG196" s="161"/>
      <c r="EH196" s="161"/>
      <c r="EI196" s="161"/>
      <c r="EJ196" s="161"/>
      <c r="EK196" s="161"/>
      <c r="EL196" s="161"/>
      <c r="EM196" s="161"/>
      <c r="EN196" s="161"/>
      <c r="EO196" s="161"/>
      <c r="EP196" s="161"/>
      <c r="EQ196" s="161"/>
      <c r="ER196" s="161"/>
      <c r="ES196" s="161"/>
      <c r="ET196" s="161"/>
      <c r="EU196" s="161"/>
      <c r="EV196" s="161"/>
      <c r="EW196" s="161"/>
      <c r="EX196" s="161"/>
      <c r="EY196" s="161"/>
      <c r="EZ196" s="161"/>
      <c r="FA196" s="161"/>
      <c r="FB196" s="161"/>
      <c r="FC196" s="161"/>
      <c r="FD196" s="161"/>
      <c r="FE196" s="161"/>
      <c r="FF196" s="161"/>
      <c r="FG196" s="161"/>
      <c r="FH196" s="161"/>
      <c r="FI196" s="161"/>
      <c r="FJ196" s="161"/>
      <c r="FK196" s="161"/>
      <c r="FL196" s="161"/>
      <c r="FM196" s="161"/>
      <c r="FN196" s="161"/>
      <c r="FO196" s="161"/>
      <c r="FP196" s="161"/>
      <c r="FQ196" s="161"/>
      <c r="FR196" s="161"/>
      <c r="FS196" s="161"/>
      <c r="FT196" s="161"/>
      <c r="FU196" s="161"/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1"/>
      <c r="GI196" s="161"/>
      <c r="GJ196" s="161"/>
      <c r="GK196" s="161"/>
      <c r="GL196" s="161"/>
      <c r="GM196" s="161"/>
      <c r="GN196" s="161"/>
      <c r="GO196" s="161"/>
      <c r="GP196" s="161"/>
      <c r="GQ196" s="161"/>
      <c r="GR196" s="161"/>
      <c r="GS196" s="161"/>
      <c r="GT196" s="161"/>
      <c r="GU196" s="161"/>
      <c r="GV196" s="161"/>
      <c r="GW196" s="161"/>
      <c r="GX196" s="161"/>
      <c r="GY196" s="161"/>
      <c r="GZ196" s="161"/>
      <c r="HA196" s="161"/>
      <c r="HB196" s="161"/>
      <c r="HC196" s="161"/>
      <c r="HD196" s="161"/>
      <c r="HE196" s="161"/>
      <c r="HF196" s="161"/>
      <c r="HG196" s="161"/>
      <c r="HH196" s="161"/>
      <c r="HI196" s="161"/>
      <c r="HJ196" s="161"/>
      <c r="HK196" s="161"/>
      <c r="HL196" s="161"/>
      <c r="HM196" s="161"/>
      <c r="HN196" s="161"/>
      <c r="HO196" s="161"/>
      <c r="HP196" s="161"/>
      <c r="HQ196" s="161"/>
      <c r="HR196" s="161"/>
      <c r="HS196" s="161"/>
      <c r="HT196" s="161"/>
      <c r="HU196" s="161"/>
      <c r="HV196" s="161"/>
      <c r="HW196" s="161"/>
      <c r="HX196" s="161"/>
      <c r="HY196" s="161"/>
      <c r="HZ196" s="161"/>
      <c r="IA196" s="161"/>
      <c r="IB196" s="161"/>
      <c r="IC196" s="161"/>
      <c r="ID196" s="161"/>
      <c r="IE196" s="161"/>
      <c r="IF196" s="161"/>
      <c r="IG196" s="161"/>
      <c r="IH196" s="161"/>
      <c r="II196" s="161"/>
      <c r="IJ196" s="161"/>
      <c r="IK196" s="161"/>
      <c r="IL196" s="161"/>
      <c r="IM196" s="161"/>
      <c r="IN196" s="161"/>
      <c r="IO196" s="161"/>
      <c r="IP196" s="161"/>
      <c r="IQ196" s="161"/>
      <c r="IR196" s="161"/>
      <c r="IS196" s="161"/>
      <c r="IT196" s="161"/>
      <c r="IU196" s="161"/>
      <c r="IV196" s="161"/>
    </row>
    <row r="197" spans="1:256" s="4" customFormat="1" ht="23.45" customHeight="1" x14ac:dyDescent="0.35">
      <c r="A197" s="134" t="s">
        <v>252</v>
      </c>
      <c r="B197" s="122"/>
      <c r="C197" s="125"/>
      <c r="D197" s="124"/>
      <c r="E197" s="337"/>
      <c r="F197" s="124"/>
      <c r="G197" s="141"/>
      <c r="H197" s="149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4" customFormat="1" ht="23.45" customHeight="1" x14ac:dyDescent="0.35">
      <c r="A198" s="134" t="s">
        <v>220</v>
      </c>
      <c r="B198" s="122"/>
      <c r="C198" s="123">
        <v>3405933.15</v>
      </c>
      <c r="D198" s="124">
        <v>3800000</v>
      </c>
      <c r="E198" s="311" t="s">
        <v>91</v>
      </c>
      <c r="F198" s="67">
        <f>D198-G198</f>
        <v>600000</v>
      </c>
      <c r="G198" s="141">
        <v>3200000</v>
      </c>
      <c r="H198" s="149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" customFormat="1" ht="23.45" customHeight="1" x14ac:dyDescent="0.35">
      <c r="A199" s="134" t="s">
        <v>221</v>
      </c>
      <c r="B199" s="122"/>
      <c r="C199" s="123">
        <v>5108899.72</v>
      </c>
      <c r="D199" s="124">
        <v>5700000</v>
      </c>
      <c r="E199" s="311" t="s">
        <v>91</v>
      </c>
      <c r="F199" s="67">
        <f>D199-G199</f>
        <v>900000</v>
      </c>
      <c r="G199" s="141">
        <v>4800000</v>
      </c>
      <c r="H199" s="149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4" customFormat="1" ht="23.45" customHeight="1" x14ac:dyDescent="0.35">
      <c r="A200" s="134" t="s">
        <v>222</v>
      </c>
      <c r="B200" s="122"/>
      <c r="C200" s="123">
        <v>8514832.8800000008</v>
      </c>
      <c r="D200" s="124">
        <v>9500000</v>
      </c>
      <c r="E200" s="311" t="s">
        <v>91</v>
      </c>
      <c r="F200" s="67">
        <f>D200-G200</f>
        <v>1500000</v>
      </c>
      <c r="G200" s="141">
        <v>8000000</v>
      </c>
      <c r="H200" s="149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4" customFormat="1" ht="20.100000000000001" customHeight="1" x14ac:dyDescent="0.35">
      <c r="A201" s="135"/>
      <c r="B201" s="122"/>
      <c r="C201" s="125"/>
      <c r="D201" s="125"/>
      <c r="E201" s="125"/>
      <c r="F201" s="125"/>
      <c r="G201" s="143"/>
      <c r="H201" s="149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4" customFormat="1" ht="20.100000000000001" customHeight="1" x14ac:dyDescent="0.35">
      <c r="A202" s="135"/>
      <c r="B202" s="122"/>
      <c r="C202" s="125"/>
      <c r="D202" s="125"/>
      <c r="E202" s="125"/>
      <c r="F202" s="125"/>
      <c r="G202" s="143"/>
      <c r="H202" s="149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4" customFormat="1" ht="20.100000000000001" customHeight="1" x14ac:dyDescent="0.35">
      <c r="A203" s="135"/>
      <c r="B203" s="122"/>
      <c r="C203" s="125"/>
      <c r="D203" s="125"/>
      <c r="E203" s="125"/>
      <c r="F203" s="125"/>
      <c r="G203" s="143"/>
      <c r="H203" s="149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4" customFormat="1" ht="20.100000000000001" customHeight="1" x14ac:dyDescent="0.35">
      <c r="A204" s="135"/>
      <c r="B204" s="122"/>
      <c r="C204" s="125"/>
      <c r="D204" s="125"/>
      <c r="E204" s="125"/>
      <c r="F204" s="125"/>
      <c r="G204" s="143"/>
      <c r="H204" s="149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4" customFormat="1" ht="20.100000000000001" customHeight="1" x14ac:dyDescent="0.35">
      <c r="A205" s="135"/>
      <c r="B205" s="122"/>
      <c r="C205" s="125"/>
      <c r="D205" s="125"/>
      <c r="E205" s="125"/>
      <c r="F205" s="125"/>
      <c r="G205" s="143"/>
      <c r="H205" s="14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4" customFormat="1" ht="20.100000000000001" customHeight="1" x14ac:dyDescent="0.35">
      <c r="A206" s="135"/>
      <c r="B206" s="122"/>
      <c r="C206" s="125"/>
      <c r="D206" s="125"/>
      <c r="E206" s="125"/>
      <c r="F206" s="125"/>
      <c r="G206" s="143"/>
      <c r="H206" s="149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4" customFormat="1" ht="20.100000000000001" customHeight="1" x14ac:dyDescent="0.35">
      <c r="A207" s="135"/>
      <c r="B207" s="122"/>
      <c r="C207" s="125"/>
      <c r="D207" s="125"/>
      <c r="E207" s="125"/>
      <c r="F207" s="125"/>
      <c r="G207" s="143"/>
      <c r="H207" s="149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4" customFormat="1" ht="20.100000000000001" customHeight="1" x14ac:dyDescent="0.35">
      <c r="A208" s="135"/>
      <c r="B208" s="122"/>
      <c r="C208" s="125"/>
      <c r="D208" s="125"/>
      <c r="E208" s="125"/>
      <c r="F208" s="125"/>
      <c r="G208" s="143"/>
      <c r="H208" s="149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4" customFormat="1" ht="20.100000000000001" customHeight="1" x14ac:dyDescent="0.35">
      <c r="A209" s="135"/>
      <c r="B209" s="122"/>
      <c r="C209" s="125"/>
      <c r="D209" s="125"/>
      <c r="E209" s="125"/>
      <c r="F209" s="125"/>
      <c r="G209" s="143"/>
      <c r="H209" s="149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4" customFormat="1" ht="20.100000000000001" customHeight="1" x14ac:dyDescent="0.35">
      <c r="A210" s="135"/>
      <c r="B210" s="122"/>
      <c r="C210" s="125"/>
      <c r="D210" s="125"/>
      <c r="E210" s="125"/>
      <c r="F210" s="125"/>
      <c r="G210" s="143"/>
      <c r="H210" s="149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4" customFormat="1" ht="20.100000000000001" customHeight="1" x14ac:dyDescent="0.35">
      <c r="A211" s="135"/>
      <c r="B211" s="122"/>
      <c r="C211" s="125"/>
      <c r="D211" s="125"/>
      <c r="E211" s="125"/>
      <c r="F211" s="125"/>
      <c r="G211" s="143"/>
      <c r="H211" s="14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4" customFormat="1" ht="20.100000000000001" customHeight="1" x14ac:dyDescent="0.35">
      <c r="A212" s="135"/>
      <c r="B212" s="122"/>
      <c r="C212" s="125"/>
      <c r="D212" s="125"/>
      <c r="E212" s="125"/>
      <c r="F212" s="125"/>
      <c r="G212" s="143"/>
      <c r="H212" s="149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4" customFormat="1" ht="20.100000000000001" customHeight="1" x14ac:dyDescent="0.35">
      <c r="A213" s="135"/>
      <c r="B213" s="122"/>
      <c r="C213" s="125"/>
      <c r="D213" s="125"/>
      <c r="E213" s="125"/>
      <c r="F213" s="125"/>
      <c r="G213" s="143"/>
      <c r="H213" s="149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4" customFormat="1" ht="20.100000000000001" customHeight="1" x14ac:dyDescent="0.35">
      <c r="A214" s="135"/>
      <c r="B214" s="122"/>
      <c r="C214" s="125"/>
      <c r="D214" s="125"/>
      <c r="E214" s="125"/>
      <c r="F214" s="125"/>
      <c r="G214" s="143"/>
      <c r="H214" s="149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4" customFormat="1" ht="20.100000000000001" customHeight="1" x14ac:dyDescent="0.35">
      <c r="A215" s="135"/>
      <c r="B215" s="122"/>
      <c r="C215" s="125"/>
      <c r="D215" s="125"/>
      <c r="E215" s="125"/>
      <c r="F215" s="125"/>
      <c r="G215" s="143"/>
      <c r="H215" s="14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4" customFormat="1" ht="20.100000000000001" customHeight="1" x14ac:dyDescent="0.35">
      <c r="A216" s="135"/>
      <c r="B216" s="122"/>
      <c r="C216" s="125"/>
      <c r="D216" s="125"/>
      <c r="E216" s="125"/>
      <c r="F216" s="125"/>
      <c r="G216" s="143"/>
      <c r="H216" s="14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4" customFormat="1" ht="20.100000000000001" customHeight="1" x14ac:dyDescent="0.35">
      <c r="A217" s="135"/>
      <c r="B217" s="122"/>
      <c r="C217" s="125"/>
      <c r="D217" s="125"/>
      <c r="E217" s="125"/>
      <c r="F217" s="125"/>
      <c r="G217" s="143"/>
      <c r="H217" s="149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4" customFormat="1" ht="20.100000000000001" customHeight="1" x14ac:dyDescent="0.35">
      <c r="A218" s="135"/>
      <c r="B218" s="122"/>
      <c r="C218" s="125"/>
      <c r="D218" s="125"/>
      <c r="E218" s="125"/>
      <c r="F218" s="125"/>
      <c r="G218" s="143"/>
      <c r="H218" s="14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4" customFormat="1" ht="20.100000000000001" customHeight="1" x14ac:dyDescent="0.35">
      <c r="A219" s="135"/>
      <c r="B219" s="122"/>
      <c r="C219" s="125"/>
      <c r="D219" s="125"/>
      <c r="E219" s="125"/>
      <c r="F219" s="125"/>
      <c r="G219" s="143"/>
      <c r="H219" s="149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4" customFormat="1" ht="20.100000000000001" customHeight="1" x14ac:dyDescent="0.35">
      <c r="A220" s="135"/>
      <c r="B220" s="122"/>
      <c r="C220" s="125"/>
      <c r="D220" s="125"/>
      <c r="E220" s="125"/>
      <c r="F220" s="125"/>
      <c r="G220" s="143"/>
      <c r="H220" s="149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4" customFormat="1" ht="20.100000000000001" customHeight="1" x14ac:dyDescent="0.35">
      <c r="A221" s="135"/>
      <c r="B221" s="122"/>
      <c r="C221" s="125"/>
      <c r="D221" s="125"/>
      <c r="E221" s="125"/>
      <c r="F221" s="125"/>
      <c r="G221" s="143"/>
      <c r="H221" s="14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4" customFormat="1" ht="20.100000000000001" customHeight="1" x14ac:dyDescent="0.35">
      <c r="A222" s="135"/>
      <c r="B222" s="122"/>
      <c r="C222" s="125"/>
      <c r="D222" s="125"/>
      <c r="E222" s="125"/>
      <c r="F222" s="125"/>
      <c r="G222" s="143"/>
      <c r="H222" s="14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4" customFormat="1" ht="20.100000000000001" customHeight="1" x14ac:dyDescent="0.35">
      <c r="A223" s="135"/>
      <c r="B223" s="122"/>
      <c r="C223" s="125"/>
      <c r="D223" s="125"/>
      <c r="E223" s="125"/>
      <c r="F223" s="125"/>
      <c r="G223" s="143"/>
      <c r="H223" s="149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4" customFormat="1" ht="20.100000000000001" customHeight="1" x14ac:dyDescent="0.35">
      <c r="A224" s="137"/>
      <c r="B224" s="138"/>
      <c r="C224" s="201"/>
      <c r="D224" s="201"/>
      <c r="E224" s="201"/>
      <c r="F224" s="201"/>
      <c r="G224" s="205"/>
      <c r="H224" s="15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162" customFormat="1" ht="23.45" customHeight="1" x14ac:dyDescent="0.35">
      <c r="A225" s="398" t="s">
        <v>145</v>
      </c>
      <c r="B225" s="400"/>
      <c r="C225" s="202">
        <f>SUM(C195)</f>
        <v>17029665.75</v>
      </c>
      <c r="D225" s="203">
        <f>SUM(D195)</f>
        <v>19000000</v>
      </c>
      <c r="E225" s="355" t="s">
        <v>91</v>
      </c>
      <c r="F225" s="204">
        <f>D225-G225</f>
        <v>3000000</v>
      </c>
      <c r="G225" s="206">
        <f>SUM(G195)</f>
        <v>16000000</v>
      </c>
      <c r="H225" s="152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  <c r="DT225" s="161"/>
      <c r="DU225" s="161"/>
      <c r="DV225" s="161"/>
      <c r="DW225" s="161"/>
      <c r="DX225" s="161"/>
      <c r="DY225" s="161"/>
      <c r="DZ225" s="161"/>
      <c r="EA225" s="161"/>
      <c r="EB225" s="161"/>
      <c r="EC225" s="161"/>
      <c r="ED225" s="161"/>
      <c r="EE225" s="161"/>
      <c r="EF225" s="161"/>
      <c r="EG225" s="161"/>
      <c r="EH225" s="161"/>
      <c r="EI225" s="161"/>
      <c r="EJ225" s="161"/>
      <c r="EK225" s="161"/>
      <c r="EL225" s="161"/>
      <c r="EM225" s="161"/>
      <c r="EN225" s="161"/>
      <c r="EO225" s="161"/>
      <c r="EP225" s="161"/>
      <c r="EQ225" s="161"/>
      <c r="ER225" s="161"/>
      <c r="ES225" s="161"/>
      <c r="ET225" s="161"/>
      <c r="EU225" s="161"/>
      <c r="EV225" s="161"/>
      <c r="EW225" s="161"/>
      <c r="EX225" s="161"/>
      <c r="EY225" s="161"/>
      <c r="EZ225" s="161"/>
      <c r="FA225" s="161"/>
      <c r="FB225" s="161"/>
      <c r="FC225" s="161"/>
      <c r="FD225" s="161"/>
      <c r="FE225" s="161"/>
      <c r="FF225" s="161"/>
      <c r="FG225" s="161"/>
      <c r="FH225" s="161"/>
      <c r="FI225" s="161"/>
      <c r="FJ225" s="161"/>
      <c r="FK225" s="161"/>
      <c r="FL225" s="161"/>
      <c r="FM225" s="161"/>
      <c r="FN225" s="161"/>
      <c r="FO225" s="161"/>
      <c r="FP225" s="161"/>
      <c r="FQ225" s="161"/>
      <c r="FR225" s="161"/>
      <c r="FS225" s="161"/>
      <c r="FT225" s="161"/>
      <c r="FU225" s="161"/>
      <c r="FV225" s="161"/>
      <c r="FW225" s="161"/>
      <c r="FX225" s="161"/>
      <c r="FY225" s="161"/>
      <c r="FZ225" s="161"/>
      <c r="GA225" s="161"/>
      <c r="GB225" s="161"/>
      <c r="GC225" s="161"/>
      <c r="GD225" s="161"/>
      <c r="GE225" s="161"/>
      <c r="GF225" s="161"/>
      <c r="GG225" s="161"/>
      <c r="GH225" s="161"/>
      <c r="GI225" s="161"/>
      <c r="GJ225" s="161"/>
      <c r="GK225" s="161"/>
      <c r="GL225" s="161"/>
      <c r="GM225" s="161"/>
      <c r="GN225" s="161"/>
      <c r="GO225" s="161"/>
      <c r="GP225" s="161"/>
      <c r="GQ225" s="161"/>
      <c r="GR225" s="161"/>
      <c r="GS225" s="161"/>
      <c r="GT225" s="161"/>
      <c r="GU225" s="161"/>
      <c r="GV225" s="161"/>
      <c r="GW225" s="161"/>
      <c r="GX225" s="161"/>
      <c r="GY225" s="161"/>
      <c r="GZ225" s="161"/>
      <c r="HA225" s="161"/>
      <c r="HB225" s="161"/>
      <c r="HC225" s="161"/>
      <c r="HD225" s="161"/>
      <c r="HE225" s="161"/>
      <c r="HF225" s="161"/>
      <c r="HG225" s="161"/>
      <c r="HH225" s="161"/>
      <c r="HI225" s="161"/>
      <c r="HJ225" s="161"/>
      <c r="HK225" s="161"/>
      <c r="HL225" s="161"/>
      <c r="HM225" s="161"/>
      <c r="HN225" s="161"/>
      <c r="HO225" s="161"/>
      <c r="HP225" s="161"/>
      <c r="HQ225" s="161"/>
      <c r="HR225" s="161"/>
      <c r="HS225" s="161"/>
      <c r="HT225" s="161"/>
      <c r="HU225" s="161"/>
      <c r="HV225" s="161"/>
      <c r="HW225" s="161"/>
      <c r="HX225" s="161"/>
      <c r="HY225" s="161"/>
      <c r="HZ225" s="161"/>
      <c r="IA225" s="161"/>
      <c r="IB225" s="161"/>
      <c r="IC225" s="161"/>
      <c r="ID225" s="161"/>
      <c r="IE225" s="161"/>
      <c r="IF225" s="161"/>
      <c r="IG225" s="161"/>
      <c r="IH225" s="161"/>
      <c r="II225" s="161"/>
      <c r="IJ225" s="161"/>
      <c r="IK225" s="161"/>
      <c r="IL225" s="161"/>
      <c r="IM225" s="161"/>
      <c r="IN225" s="161"/>
      <c r="IO225" s="161"/>
      <c r="IP225" s="161"/>
      <c r="IQ225" s="161"/>
      <c r="IR225" s="161"/>
      <c r="IS225" s="161"/>
      <c r="IT225" s="161"/>
      <c r="IU225" s="161"/>
      <c r="IV225" s="161"/>
    </row>
    <row r="226" spans="1:256" s="8" customFormat="1" ht="23.45" customHeight="1" x14ac:dyDescent="0.35">
      <c r="A226" s="102"/>
      <c r="B226" s="103"/>
      <c r="C226" s="153"/>
      <c r="D226" s="13"/>
      <c r="E226" s="199"/>
      <c r="F226" s="200"/>
      <c r="G226" s="13"/>
      <c r="H226" s="101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s="8" customFormat="1" ht="23.45" customHeight="1" x14ac:dyDescent="0.35">
      <c r="A227" s="102"/>
      <c r="B227" s="103"/>
      <c r="C227" s="153"/>
      <c r="D227" s="13"/>
      <c r="E227" s="199"/>
      <c r="F227" s="200"/>
      <c r="G227" s="13"/>
      <c r="H227" s="10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ht="23.45" customHeight="1" x14ac:dyDescent="0.35">
      <c r="A228" s="390" t="s">
        <v>327</v>
      </c>
      <c r="B228" s="391"/>
      <c r="C228" s="391"/>
      <c r="D228" s="391"/>
      <c r="E228" s="391"/>
      <c r="F228" s="391"/>
      <c r="G228" s="391"/>
      <c r="H228" s="392"/>
    </row>
    <row r="229" spans="1:256" ht="29.45" customHeight="1" x14ac:dyDescent="0.4">
      <c r="A229" s="395" t="s">
        <v>253</v>
      </c>
      <c r="B229" s="396"/>
      <c r="C229" s="396"/>
      <c r="D229" s="396"/>
      <c r="E229" s="396"/>
      <c r="F229" s="396"/>
      <c r="G229" s="396"/>
      <c r="H229" s="397"/>
    </row>
    <row r="230" spans="1:256" ht="23.45" customHeight="1" x14ac:dyDescent="0.35">
      <c r="A230" s="390" t="s">
        <v>84</v>
      </c>
      <c r="B230" s="402"/>
      <c r="C230" s="402"/>
      <c r="D230" s="402"/>
      <c r="E230" s="402"/>
      <c r="F230" s="402"/>
      <c r="G230" s="402"/>
      <c r="H230" s="392"/>
    </row>
    <row r="231" spans="1:256" s="4" customFormat="1" ht="23.45" customHeight="1" x14ac:dyDescent="0.35">
      <c r="A231" s="132"/>
      <c r="B231" s="115"/>
      <c r="C231" s="116" t="s">
        <v>102</v>
      </c>
      <c r="D231" s="385" t="s">
        <v>86</v>
      </c>
      <c r="E231" s="386"/>
      <c r="F231" s="386"/>
      <c r="G231" s="387"/>
      <c r="H231" s="145" t="s">
        <v>87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4" customFormat="1" ht="23.45" customHeight="1" x14ac:dyDescent="0.35">
      <c r="A232" s="102" t="s">
        <v>88</v>
      </c>
      <c r="B232" s="117"/>
      <c r="C232" s="118" t="s">
        <v>230</v>
      </c>
      <c r="D232" s="388" t="s">
        <v>231</v>
      </c>
      <c r="E232" s="119" t="s">
        <v>89</v>
      </c>
      <c r="F232" s="119" t="s">
        <v>90</v>
      </c>
      <c r="G232" s="393" t="s">
        <v>239</v>
      </c>
      <c r="H232" s="146" t="s">
        <v>79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4" customFormat="1" ht="23.45" customHeight="1" x14ac:dyDescent="0.35">
      <c r="A233" s="131"/>
      <c r="B233" s="120"/>
      <c r="C233" s="121"/>
      <c r="D233" s="389"/>
      <c r="E233" s="96" t="s">
        <v>91</v>
      </c>
      <c r="F233" s="96" t="s">
        <v>92</v>
      </c>
      <c r="G233" s="394"/>
      <c r="H233" s="14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4" customFormat="1" ht="23.45" customHeight="1" x14ac:dyDescent="0.35">
      <c r="A234" s="178" t="s">
        <v>225</v>
      </c>
      <c r="B234" s="74"/>
      <c r="C234" s="31"/>
      <c r="D234" s="32"/>
      <c r="E234" s="68"/>
      <c r="F234" s="33"/>
      <c r="G234" s="140"/>
      <c r="H234" s="14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4" customFormat="1" ht="23.45" customHeight="1" x14ac:dyDescent="0.35">
      <c r="A235" s="134" t="s">
        <v>146</v>
      </c>
      <c r="B235" s="122"/>
      <c r="C235" s="123">
        <v>1800000</v>
      </c>
      <c r="D235" s="124">
        <v>1471000</v>
      </c>
      <c r="E235" s="311" t="s">
        <v>91</v>
      </c>
      <c r="F235" s="67">
        <f>D235-G235</f>
        <v>343000</v>
      </c>
      <c r="G235" s="141">
        <v>1128000</v>
      </c>
      <c r="H235" s="149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4" customFormat="1" ht="23.45" customHeight="1" x14ac:dyDescent="0.35">
      <c r="A236" s="134" t="s">
        <v>147</v>
      </c>
      <c r="B236" s="122"/>
      <c r="C236" s="123"/>
      <c r="D236" s="124">
        <v>500000</v>
      </c>
      <c r="E236" s="340"/>
      <c r="F236" s="67"/>
      <c r="G236" s="141">
        <v>500000</v>
      </c>
      <c r="H236" s="14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4" customFormat="1" ht="23.45" customHeight="1" x14ac:dyDescent="0.35">
      <c r="A237" s="134" t="s">
        <v>148</v>
      </c>
      <c r="B237" s="122"/>
      <c r="C237" s="123">
        <v>1460.61</v>
      </c>
      <c r="D237" s="124">
        <v>4000000</v>
      </c>
      <c r="E237" s="311" t="s">
        <v>91</v>
      </c>
      <c r="F237" s="67">
        <f>D237-G237</f>
        <v>2000000</v>
      </c>
      <c r="G237" s="141">
        <v>2000000</v>
      </c>
      <c r="H237" s="14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4" customFormat="1" ht="23.45" customHeight="1" x14ac:dyDescent="0.35">
      <c r="A238" s="134" t="s">
        <v>149</v>
      </c>
      <c r="B238" s="122"/>
      <c r="C238" s="123"/>
      <c r="D238" s="124"/>
      <c r="E238" s="311"/>
      <c r="F238" s="67"/>
      <c r="G238" s="141"/>
      <c r="H238" s="14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4" customFormat="1" ht="23.45" customHeight="1" x14ac:dyDescent="0.35">
      <c r="A239" s="134" t="s">
        <v>150</v>
      </c>
      <c r="B239" s="122"/>
      <c r="C239" s="123">
        <v>541280</v>
      </c>
      <c r="D239" s="124">
        <v>485000</v>
      </c>
      <c r="E239" s="311" t="s">
        <v>91</v>
      </c>
      <c r="F239" s="67">
        <f>D239-G239</f>
        <v>31000</v>
      </c>
      <c r="G239" s="141">
        <v>454000</v>
      </c>
      <c r="H239" s="14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4" customFormat="1" ht="23.45" customHeight="1" x14ac:dyDescent="0.35">
      <c r="A240" s="212"/>
      <c r="B240" s="208"/>
      <c r="C240" s="209"/>
      <c r="D240" s="210"/>
      <c r="E240" s="356"/>
      <c r="F240" s="211"/>
      <c r="G240" s="217"/>
      <c r="H240" s="14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4" customFormat="1" ht="23.45" customHeight="1" x14ac:dyDescent="0.35">
      <c r="A241" s="213" t="s">
        <v>151</v>
      </c>
      <c r="B241" s="75"/>
      <c r="C241" s="39">
        <f>SUM(C235:C240)</f>
        <v>2342740.6100000003</v>
      </c>
      <c r="D241" s="40">
        <f>SUM(D235:D240)</f>
        <v>6456000</v>
      </c>
      <c r="E241" s="357" t="s">
        <v>91</v>
      </c>
      <c r="F241" s="41">
        <f>D241-G241</f>
        <v>2374000</v>
      </c>
      <c r="G241" s="93">
        <f>SUM(G235:G240)</f>
        <v>4082000</v>
      </c>
      <c r="H241" s="150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4" customFormat="1" ht="23.45" customHeight="1" x14ac:dyDescent="0.35">
      <c r="A242" s="136" t="s">
        <v>226</v>
      </c>
      <c r="B242" s="73"/>
      <c r="C242" s="31"/>
      <c r="D242" s="32"/>
      <c r="E242" s="32"/>
      <c r="F242" s="32"/>
      <c r="G242" s="140"/>
      <c r="H242" s="150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4" customFormat="1" ht="23.45" customHeight="1" x14ac:dyDescent="0.35">
      <c r="A243" s="136" t="s">
        <v>227</v>
      </c>
      <c r="B243" s="73"/>
      <c r="C243" s="38"/>
      <c r="D243" s="37"/>
      <c r="E243" s="37"/>
      <c r="F243" s="37"/>
      <c r="G243" s="142"/>
      <c r="H243" s="15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4" customFormat="1" ht="23.45" customHeight="1" x14ac:dyDescent="0.35">
      <c r="A244" s="134" t="s">
        <v>152</v>
      </c>
      <c r="B244" s="122"/>
      <c r="C244" s="158">
        <v>2676081.54</v>
      </c>
      <c r="D244" s="124">
        <v>3002000</v>
      </c>
      <c r="E244" s="311" t="s">
        <v>91</v>
      </c>
      <c r="F244" s="67">
        <f>D244-G244</f>
        <v>200000</v>
      </c>
      <c r="G244" s="141">
        <v>2802000</v>
      </c>
      <c r="H244" s="14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4" customFormat="1" ht="23.45" customHeight="1" x14ac:dyDescent="0.35">
      <c r="A245" s="134" t="s">
        <v>153</v>
      </c>
      <c r="B245" s="122"/>
      <c r="C245" s="123">
        <v>1040029.29</v>
      </c>
      <c r="D245" s="124">
        <v>1881000</v>
      </c>
      <c r="E245" s="311" t="s">
        <v>91</v>
      </c>
      <c r="F245" s="67">
        <f>D245-G245</f>
        <v>68000</v>
      </c>
      <c r="G245" s="141">
        <v>1813000</v>
      </c>
      <c r="H245" s="14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4" customFormat="1" ht="23.45" customHeight="1" x14ac:dyDescent="0.35">
      <c r="A246" s="134" t="s">
        <v>154</v>
      </c>
      <c r="B246" s="122"/>
      <c r="C246" s="123">
        <v>93571.74</v>
      </c>
      <c r="D246" s="124">
        <v>118000</v>
      </c>
      <c r="E246" s="311"/>
      <c r="F246" s="67"/>
      <c r="G246" s="141">
        <v>118000</v>
      </c>
      <c r="H246" s="14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4" customFormat="1" ht="23.45" customHeight="1" x14ac:dyDescent="0.35">
      <c r="A247" s="134" t="s">
        <v>155</v>
      </c>
      <c r="B247" s="122"/>
      <c r="C247" s="173">
        <v>135100</v>
      </c>
      <c r="D247" s="174">
        <v>135100</v>
      </c>
      <c r="E247" s="358"/>
      <c r="F247" s="211"/>
      <c r="G247" s="184">
        <v>135100</v>
      </c>
      <c r="H247" s="14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4" customFormat="1" ht="23.45" customHeight="1" x14ac:dyDescent="0.35">
      <c r="A248" s="213" t="s">
        <v>126</v>
      </c>
      <c r="B248" s="73"/>
      <c r="C248" s="39">
        <f>SUM(C244:C247)</f>
        <v>3944782.5700000003</v>
      </c>
      <c r="D248" s="40">
        <f>SUM(D244:D247)</f>
        <v>5136100</v>
      </c>
      <c r="E248" s="338" t="s">
        <v>91</v>
      </c>
      <c r="F248" s="41">
        <f>D248-G248</f>
        <v>268000</v>
      </c>
      <c r="G248" s="93">
        <f>SUM(G244:G247)</f>
        <v>4868100</v>
      </c>
      <c r="H248" s="150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4" customFormat="1" ht="23.45" customHeight="1" x14ac:dyDescent="0.35">
      <c r="A249" s="136" t="s">
        <v>228</v>
      </c>
      <c r="B249" s="73"/>
      <c r="C249" s="49"/>
      <c r="D249" s="32"/>
      <c r="E249" s="359"/>
      <c r="F249" s="32"/>
      <c r="G249" s="140"/>
      <c r="H249" s="149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4" customFormat="1" ht="23.45" customHeight="1" x14ac:dyDescent="0.35">
      <c r="A250" s="134" t="s">
        <v>292</v>
      </c>
      <c r="B250" s="122"/>
      <c r="C250" s="69">
        <v>250135.2</v>
      </c>
      <c r="D250" s="210">
        <v>65000</v>
      </c>
      <c r="E250" s="360" t="s">
        <v>91</v>
      </c>
      <c r="F250" s="211">
        <f>D250-G250</f>
        <v>61000</v>
      </c>
      <c r="G250" s="217">
        <v>4000</v>
      </c>
      <c r="H250" s="14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4" customFormat="1" ht="23.45" customHeight="1" x14ac:dyDescent="0.35">
      <c r="A251" s="213" t="s">
        <v>156</v>
      </c>
      <c r="B251" s="73"/>
      <c r="C251" s="39">
        <f>SUM(C250)</f>
        <v>250135.2</v>
      </c>
      <c r="D251" s="40">
        <f>SUM(D250)</f>
        <v>65000</v>
      </c>
      <c r="E251" s="357" t="s">
        <v>91</v>
      </c>
      <c r="F251" s="41">
        <f>D251-G251</f>
        <v>61000</v>
      </c>
      <c r="G251" s="93">
        <f>SUM(G250)</f>
        <v>4000</v>
      </c>
      <c r="H251" s="14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4" customFormat="1" ht="23.45" customHeight="1" x14ac:dyDescent="0.35">
      <c r="A252" s="136" t="s">
        <v>229</v>
      </c>
      <c r="B252" s="73"/>
      <c r="C252" s="68"/>
      <c r="D252" s="32"/>
      <c r="E252" s="359"/>
      <c r="F252" s="32"/>
      <c r="G252" s="140"/>
      <c r="H252" s="150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4" customFormat="1" ht="23.45" customHeight="1" x14ac:dyDescent="0.35">
      <c r="A253" s="136" t="s">
        <v>227</v>
      </c>
      <c r="B253" s="73"/>
      <c r="C253" s="57"/>
      <c r="D253" s="37"/>
      <c r="E253" s="361"/>
      <c r="F253" s="37"/>
      <c r="G253" s="142"/>
      <c r="H253" s="150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4" customFormat="1" ht="23.45" customHeight="1" x14ac:dyDescent="0.35">
      <c r="A254" s="134" t="s">
        <v>157</v>
      </c>
      <c r="B254" s="122"/>
      <c r="C254" s="209">
        <v>17029665.75</v>
      </c>
      <c r="D254" s="210">
        <v>19000000</v>
      </c>
      <c r="E254" s="362" t="s">
        <v>91</v>
      </c>
      <c r="F254" s="363">
        <f>D254-G254</f>
        <v>3000000</v>
      </c>
      <c r="G254" s="217">
        <v>16000000</v>
      </c>
      <c r="H254" s="14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4" customFormat="1" ht="23.45" customHeight="1" x14ac:dyDescent="0.35">
      <c r="A255" s="213" t="s">
        <v>145</v>
      </c>
      <c r="B255" s="73"/>
      <c r="C255" s="39">
        <f>SUM(C254)</f>
        <v>17029665.75</v>
      </c>
      <c r="D255" s="40">
        <f>SUM(D254)</f>
        <v>19000000</v>
      </c>
      <c r="E255" s="338" t="s">
        <v>91</v>
      </c>
      <c r="F255" s="41">
        <f>D255-G255</f>
        <v>3000000</v>
      </c>
      <c r="G255" s="93">
        <f>SUM(G254)</f>
        <v>16000000</v>
      </c>
      <c r="H255" s="14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4" customFormat="1" ht="23.45" customHeight="1" x14ac:dyDescent="0.35">
      <c r="A256" s="214"/>
      <c r="B256" s="73"/>
      <c r="C256" s="31"/>
      <c r="D256" s="32"/>
      <c r="E256" s="32"/>
      <c r="F256" s="32"/>
      <c r="G256" s="140"/>
      <c r="H256" s="14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4" customFormat="1" ht="23.45" customHeight="1" x14ac:dyDescent="0.35">
      <c r="A257" s="214"/>
      <c r="B257" s="73"/>
      <c r="C257" s="38"/>
      <c r="D257" s="37"/>
      <c r="E257" s="37"/>
      <c r="F257" s="37"/>
      <c r="G257" s="142"/>
      <c r="H257" s="14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4" customFormat="1" ht="23.45" customHeight="1" x14ac:dyDescent="0.35">
      <c r="A258" s="135"/>
      <c r="B258" s="122"/>
      <c r="C258" s="125"/>
      <c r="D258" s="124"/>
      <c r="E258" s="124"/>
      <c r="F258" s="124"/>
      <c r="G258" s="141"/>
      <c r="H258" s="14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4" customFormat="1" ht="23.45" customHeight="1" x14ac:dyDescent="0.35">
      <c r="A259" s="137"/>
      <c r="B259" s="138"/>
      <c r="C259" s="127"/>
      <c r="D259" s="210"/>
      <c r="E259" s="210"/>
      <c r="F259" s="210"/>
      <c r="G259" s="217"/>
      <c r="H259" s="149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4" customFormat="1" ht="23.45" customHeight="1" x14ac:dyDescent="0.35">
      <c r="A260" s="215" t="s">
        <v>158</v>
      </c>
      <c r="B260" s="216"/>
      <c r="C260" s="39">
        <f>SUM(C241+C248+C251+C255)</f>
        <v>23567324.130000003</v>
      </c>
      <c r="D260" s="40">
        <f>SUM(D241+D248+D251+D255)</f>
        <v>30657100</v>
      </c>
      <c r="E260" s="338" t="s">
        <v>91</v>
      </c>
      <c r="F260" s="41">
        <f>D260-G260</f>
        <v>5703000</v>
      </c>
      <c r="G260" s="93">
        <f>SUM(G241+G248+G251+G255)</f>
        <v>24954100</v>
      </c>
      <c r="H260" s="14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4" customFormat="1" ht="23.45" customHeight="1" x14ac:dyDescent="0.35">
      <c r="A261" s="215" t="s">
        <v>159</v>
      </c>
      <c r="B261" s="216"/>
      <c r="C261" s="225">
        <f>SUM(C78)</f>
        <v>39708388.75</v>
      </c>
      <c r="D261" s="226">
        <f>SUM(D78)</f>
        <v>46504000</v>
      </c>
      <c r="E261" s="364" t="s">
        <v>91</v>
      </c>
      <c r="F261" s="227">
        <f>D261-G261</f>
        <v>8493000</v>
      </c>
      <c r="G261" s="228">
        <f>SUM(G78)</f>
        <v>38011000</v>
      </c>
      <c r="H261" s="14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4" customFormat="1" ht="23.45" customHeight="1" x14ac:dyDescent="0.35">
      <c r="A262" s="215" t="s">
        <v>160</v>
      </c>
      <c r="B262" s="207"/>
      <c r="C262" s="202">
        <f>SUM(C261-C260)</f>
        <v>16141064.619999997</v>
      </c>
      <c r="D262" s="203">
        <f>SUM(D261-D260)</f>
        <v>15846900</v>
      </c>
      <c r="E262" s="355" t="s">
        <v>91</v>
      </c>
      <c r="F262" s="365">
        <f>D262-G262</f>
        <v>2790000</v>
      </c>
      <c r="G262" s="203">
        <f>SUM(G261-G260)</f>
        <v>13056900</v>
      </c>
      <c r="H262" s="22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4" customFormat="1" ht="23.45" customHeight="1" x14ac:dyDescent="0.35">
      <c r="A263" s="14"/>
      <c r="B263" s="12"/>
      <c r="C263" s="153"/>
      <c r="D263" s="13"/>
      <c r="E263" s="154"/>
      <c r="F263" s="223"/>
      <c r="G263" s="13"/>
      <c r="H263" s="10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ht="23.45" customHeight="1" x14ac:dyDescent="0.35">
      <c r="A264" s="383" t="s">
        <v>328</v>
      </c>
      <c r="B264" s="384"/>
      <c r="C264" s="384"/>
      <c r="D264" s="384"/>
      <c r="E264" s="384"/>
      <c r="F264" s="384"/>
      <c r="G264" s="384"/>
      <c r="H264" s="384"/>
    </row>
    <row r="265" spans="1:256" ht="29.45" customHeight="1" x14ac:dyDescent="0.4">
      <c r="A265" s="366" t="s">
        <v>248</v>
      </c>
      <c r="B265" s="367"/>
      <c r="C265" s="367"/>
      <c r="D265" s="367"/>
      <c r="E265" s="367"/>
      <c r="F265" s="367"/>
      <c r="G265" s="367"/>
      <c r="H265" s="367"/>
    </row>
    <row r="266" spans="1:256" ht="23.45" customHeight="1" x14ac:dyDescent="0.35">
      <c r="A266" s="78" t="s">
        <v>161</v>
      </c>
      <c r="B266" s="79"/>
      <c r="C266" s="79"/>
      <c r="D266" s="10"/>
      <c r="E266" s="86"/>
      <c r="F266" s="10"/>
      <c r="G266" s="79"/>
      <c r="H266" s="79"/>
    </row>
    <row r="267" spans="1:256" ht="23.45" customHeight="1" x14ac:dyDescent="0.35">
      <c r="A267" s="11" t="s">
        <v>162</v>
      </c>
      <c r="B267" s="70"/>
      <c r="C267" s="70"/>
      <c r="D267" s="70"/>
      <c r="E267" s="70"/>
      <c r="F267" s="70"/>
      <c r="G267" s="70"/>
      <c r="H267" s="10"/>
    </row>
    <row r="268" spans="1:256" ht="23.45" customHeight="1" x14ac:dyDescent="0.35">
      <c r="A268" s="132"/>
      <c r="B268" s="115"/>
      <c r="C268" s="116" t="s">
        <v>102</v>
      </c>
      <c r="D268" s="385" t="s">
        <v>86</v>
      </c>
      <c r="E268" s="386"/>
      <c r="F268" s="386"/>
      <c r="G268" s="387"/>
      <c r="H268" s="145" t="s">
        <v>87</v>
      </c>
    </row>
    <row r="269" spans="1:256" ht="23.45" customHeight="1" x14ac:dyDescent="0.35">
      <c r="A269" s="102" t="s">
        <v>88</v>
      </c>
      <c r="B269" s="117"/>
      <c r="C269" s="118" t="s">
        <v>230</v>
      </c>
      <c r="D269" s="388" t="s">
        <v>231</v>
      </c>
      <c r="E269" s="119" t="s">
        <v>89</v>
      </c>
      <c r="F269" s="119" t="s">
        <v>90</v>
      </c>
      <c r="G269" s="393" t="s">
        <v>239</v>
      </c>
      <c r="H269" s="146" t="s">
        <v>79</v>
      </c>
    </row>
    <row r="270" spans="1:256" ht="23.45" customHeight="1" x14ac:dyDescent="0.35">
      <c r="A270" s="131"/>
      <c r="B270" s="120"/>
      <c r="C270" s="121"/>
      <c r="D270" s="389"/>
      <c r="E270" s="172" t="s">
        <v>91</v>
      </c>
      <c r="F270" s="172" t="s">
        <v>92</v>
      </c>
      <c r="G270" s="394"/>
      <c r="H270" s="147"/>
    </row>
    <row r="271" spans="1:256" s="171" customFormat="1" ht="23.45" customHeight="1" x14ac:dyDescent="0.35">
      <c r="A271" s="133" t="s">
        <v>163</v>
      </c>
      <c r="B271" s="76" t="s">
        <v>5</v>
      </c>
      <c r="C271" s="31">
        <f>SUM(C272:C276)</f>
        <v>2342740.6100000003</v>
      </c>
      <c r="D271" s="32">
        <f>SUM(D272:D276)</f>
        <v>6456000</v>
      </c>
      <c r="E271" s="352" t="s">
        <v>91</v>
      </c>
      <c r="F271" s="195">
        <f>D271-G271</f>
        <v>2374000</v>
      </c>
      <c r="G271" s="222">
        <f>SUM(G272:G276)</f>
        <v>4082000</v>
      </c>
      <c r="H271" s="148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0"/>
      <c r="BW271" s="170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  <c r="CN271" s="170"/>
      <c r="CO271" s="170"/>
      <c r="CP271" s="170"/>
      <c r="CQ271" s="170"/>
      <c r="CR271" s="170"/>
      <c r="CS271" s="170"/>
      <c r="CT271" s="170"/>
      <c r="CU271" s="170"/>
      <c r="CV271" s="170"/>
      <c r="CW271" s="170"/>
      <c r="CX271" s="170"/>
      <c r="CY271" s="170"/>
      <c r="CZ271" s="170"/>
      <c r="DA271" s="170"/>
      <c r="DB271" s="170"/>
      <c r="DC271" s="170"/>
      <c r="DD271" s="170"/>
      <c r="DE271" s="170"/>
      <c r="DF271" s="170"/>
      <c r="DG271" s="170"/>
      <c r="DH271" s="170"/>
      <c r="DI271" s="170"/>
      <c r="DJ271" s="170"/>
      <c r="DK271" s="170"/>
      <c r="DL271" s="170"/>
      <c r="DM271" s="170"/>
      <c r="DN271" s="170"/>
      <c r="DO271" s="170"/>
      <c r="DP271" s="170"/>
      <c r="DQ271" s="170"/>
      <c r="DR271" s="170"/>
      <c r="DS271" s="170"/>
      <c r="DT271" s="170"/>
      <c r="DU271" s="170"/>
      <c r="DV271" s="170"/>
      <c r="DW271" s="170"/>
      <c r="DX271" s="170"/>
      <c r="DY271" s="170"/>
      <c r="DZ271" s="170"/>
      <c r="EA271" s="170"/>
      <c r="EB271" s="170"/>
      <c r="EC271" s="170"/>
      <c r="ED271" s="170"/>
      <c r="EE271" s="170"/>
      <c r="EF271" s="170"/>
      <c r="EG271" s="170"/>
      <c r="EH271" s="170"/>
      <c r="EI271" s="170"/>
      <c r="EJ271" s="170"/>
      <c r="EK271" s="170"/>
      <c r="EL271" s="170"/>
      <c r="EM271" s="170"/>
      <c r="EN271" s="170"/>
      <c r="EO271" s="170"/>
      <c r="EP271" s="170"/>
      <c r="EQ271" s="170"/>
      <c r="ER271" s="170"/>
      <c r="ES271" s="170"/>
      <c r="ET271" s="170"/>
      <c r="EU271" s="170"/>
      <c r="EV271" s="170"/>
      <c r="EW271" s="170"/>
      <c r="EX271" s="170"/>
      <c r="EY271" s="170"/>
      <c r="EZ271" s="170"/>
      <c r="FA271" s="170"/>
      <c r="FB271" s="170"/>
      <c r="FC271" s="170"/>
      <c r="FD271" s="170"/>
      <c r="FE271" s="170"/>
      <c r="FF271" s="170"/>
      <c r="FG271" s="170"/>
      <c r="FH271" s="170"/>
      <c r="FI271" s="170"/>
      <c r="FJ271" s="170"/>
      <c r="FK271" s="170"/>
      <c r="FL271" s="170"/>
      <c r="FM271" s="170"/>
      <c r="FN271" s="170"/>
      <c r="FO271" s="170"/>
      <c r="FP271" s="170"/>
      <c r="FQ271" s="170"/>
      <c r="FR271" s="170"/>
      <c r="FS271" s="170"/>
      <c r="FT271" s="170"/>
      <c r="FU271" s="170"/>
      <c r="FV271" s="170"/>
      <c r="FW271" s="170"/>
      <c r="FX271" s="170"/>
      <c r="FY271" s="170"/>
      <c r="FZ271" s="170"/>
      <c r="GA271" s="170"/>
      <c r="GB271" s="170"/>
      <c r="GC271" s="170"/>
      <c r="GD271" s="170"/>
      <c r="GE271" s="170"/>
      <c r="GF271" s="170"/>
      <c r="GG271" s="170"/>
      <c r="GH271" s="170"/>
      <c r="GI271" s="170"/>
      <c r="GJ271" s="170"/>
      <c r="GK271" s="170"/>
      <c r="GL271" s="170"/>
      <c r="GM271" s="170"/>
      <c r="GN271" s="170"/>
      <c r="GO271" s="170"/>
      <c r="GP271" s="170"/>
      <c r="GQ271" s="170"/>
      <c r="GR271" s="170"/>
      <c r="GS271" s="170"/>
      <c r="GT271" s="170"/>
      <c r="GU271" s="170"/>
      <c r="GV271" s="170"/>
      <c r="GW271" s="170"/>
      <c r="GX271" s="170"/>
      <c r="GY271" s="170"/>
      <c r="GZ271" s="170"/>
      <c r="HA271" s="170"/>
      <c r="HB271" s="170"/>
      <c r="HC271" s="170"/>
      <c r="HD271" s="170"/>
      <c r="HE271" s="170"/>
      <c r="HF271" s="170"/>
      <c r="HG271" s="170"/>
      <c r="HH271" s="170"/>
      <c r="HI271" s="170"/>
      <c r="HJ271" s="170"/>
      <c r="HK271" s="170"/>
      <c r="HL271" s="170"/>
      <c r="HM271" s="170"/>
      <c r="HN271" s="170"/>
      <c r="HO271" s="170"/>
      <c r="HP271" s="170"/>
      <c r="HQ271" s="170"/>
      <c r="HR271" s="170"/>
      <c r="HS271" s="170"/>
      <c r="HT271" s="170"/>
      <c r="HU271" s="170"/>
      <c r="HV271" s="170"/>
      <c r="HW271" s="170"/>
      <c r="HX271" s="170"/>
      <c r="HY271" s="170"/>
      <c r="HZ271" s="170"/>
      <c r="IA271" s="170"/>
      <c r="IB271" s="170"/>
      <c r="IC271" s="170"/>
      <c r="ID271" s="170"/>
      <c r="IE271" s="170"/>
      <c r="IF271" s="170"/>
      <c r="IG271" s="170"/>
      <c r="IH271" s="170"/>
      <c r="II271" s="170"/>
      <c r="IJ271" s="170"/>
      <c r="IK271" s="170"/>
      <c r="IL271" s="170"/>
      <c r="IM271" s="170"/>
      <c r="IN271" s="170"/>
      <c r="IO271" s="170"/>
      <c r="IP271" s="170"/>
      <c r="IQ271" s="170"/>
      <c r="IR271" s="170"/>
      <c r="IS271" s="170"/>
      <c r="IT271" s="170"/>
      <c r="IU271" s="170"/>
      <c r="IV271" s="170"/>
    </row>
    <row r="272" spans="1:256" ht="23.45" customHeight="1" x14ac:dyDescent="0.35">
      <c r="A272" s="134" t="s">
        <v>164</v>
      </c>
      <c r="B272" s="77"/>
      <c r="C272" s="123">
        <v>1800000</v>
      </c>
      <c r="D272" s="124">
        <v>1471000</v>
      </c>
      <c r="E272" s="311" t="s">
        <v>91</v>
      </c>
      <c r="F272" s="67">
        <f>D272-G272</f>
        <v>343000</v>
      </c>
      <c r="G272" s="141">
        <v>1128000</v>
      </c>
      <c r="H272" s="149"/>
    </row>
    <row r="273" spans="1:8" ht="23.45" customHeight="1" x14ac:dyDescent="0.35">
      <c r="A273" s="134" t="s">
        <v>165</v>
      </c>
      <c r="B273" s="77"/>
      <c r="C273" s="158"/>
      <c r="D273" s="124">
        <v>500000</v>
      </c>
      <c r="E273" s="340"/>
      <c r="F273" s="67"/>
      <c r="G273" s="141">
        <v>500000</v>
      </c>
      <c r="H273" s="149"/>
    </row>
    <row r="274" spans="1:8" ht="23.45" customHeight="1" x14ac:dyDescent="0.35">
      <c r="A274" s="163" t="s">
        <v>166</v>
      </c>
      <c r="B274" s="77"/>
      <c r="C274" s="158">
        <v>1460.61</v>
      </c>
      <c r="D274" s="124">
        <v>4000000</v>
      </c>
      <c r="E274" s="311" t="s">
        <v>91</v>
      </c>
      <c r="F274" s="67">
        <f>D274-G274</f>
        <v>2000000</v>
      </c>
      <c r="G274" s="141">
        <v>2000000</v>
      </c>
      <c r="H274" s="149"/>
    </row>
    <row r="275" spans="1:8" ht="23.45" customHeight="1" x14ac:dyDescent="0.35">
      <c r="A275" s="163" t="s">
        <v>167</v>
      </c>
      <c r="B275" s="77"/>
      <c r="C275" s="158"/>
      <c r="D275" s="124"/>
      <c r="E275" s="311"/>
      <c r="F275" s="67"/>
      <c r="G275" s="141"/>
      <c r="H275" s="149"/>
    </row>
    <row r="276" spans="1:8" ht="23.45" customHeight="1" x14ac:dyDescent="0.35">
      <c r="A276" s="163" t="s">
        <v>168</v>
      </c>
      <c r="B276" s="77"/>
      <c r="C276" s="123">
        <v>541280</v>
      </c>
      <c r="D276" s="124">
        <v>485000</v>
      </c>
      <c r="E276" s="311" t="s">
        <v>91</v>
      </c>
      <c r="F276" s="67">
        <f>D276-G276</f>
        <v>31000</v>
      </c>
      <c r="G276" s="141">
        <v>454000</v>
      </c>
      <c r="H276" s="149"/>
    </row>
    <row r="277" spans="1:8" ht="23.45" customHeight="1" x14ac:dyDescent="0.35">
      <c r="A277" s="212"/>
      <c r="B277" s="77"/>
      <c r="C277" s="123"/>
      <c r="D277" s="124"/>
      <c r="E277" s="125"/>
      <c r="F277" s="124"/>
      <c r="G277" s="141"/>
      <c r="H277" s="149"/>
    </row>
    <row r="278" spans="1:8" ht="23.45" customHeight="1" x14ac:dyDescent="0.35">
      <c r="A278" s="212"/>
      <c r="B278" s="77"/>
      <c r="C278" s="123"/>
      <c r="D278" s="124"/>
      <c r="E278" s="125"/>
      <c r="F278" s="124"/>
      <c r="G278" s="141"/>
      <c r="H278" s="149"/>
    </row>
    <row r="279" spans="1:8" ht="23.45" customHeight="1" x14ac:dyDescent="0.35">
      <c r="A279" s="219"/>
      <c r="B279" s="77"/>
      <c r="C279" s="123"/>
      <c r="D279" s="124"/>
      <c r="E279" s="125"/>
      <c r="F279" s="124"/>
      <c r="G279" s="142"/>
      <c r="H279" s="149"/>
    </row>
    <row r="280" spans="1:8" ht="23.45" customHeight="1" x14ac:dyDescent="0.35">
      <c r="A280" s="212"/>
      <c r="B280" s="77"/>
      <c r="C280" s="123"/>
      <c r="D280" s="124"/>
      <c r="E280" s="125"/>
      <c r="F280" s="124"/>
      <c r="G280" s="141"/>
      <c r="H280" s="149"/>
    </row>
    <row r="281" spans="1:8" ht="23.45" customHeight="1" x14ac:dyDescent="0.35">
      <c r="A281" s="212"/>
      <c r="B281" s="77"/>
      <c r="C281" s="123"/>
      <c r="D281" s="124"/>
      <c r="E281" s="125"/>
      <c r="F281" s="124"/>
      <c r="G281" s="141"/>
      <c r="H281" s="149"/>
    </row>
    <row r="282" spans="1:8" ht="23.45" customHeight="1" x14ac:dyDescent="0.35">
      <c r="A282" s="219"/>
      <c r="B282" s="77"/>
      <c r="C282" s="123"/>
      <c r="D282" s="124"/>
      <c r="E282" s="125"/>
      <c r="F282" s="124"/>
      <c r="G282" s="142"/>
      <c r="H282" s="149"/>
    </row>
    <row r="283" spans="1:8" ht="23.45" customHeight="1" x14ac:dyDescent="0.35">
      <c r="A283" s="212"/>
      <c r="B283" s="77"/>
      <c r="C283" s="123"/>
      <c r="D283" s="124"/>
      <c r="E283" s="125"/>
      <c r="F283" s="124"/>
      <c r="G283" s="141"/>
      <c r="H283" s="149"/>
    </row>
    <row r="284" spans="1:8" ht="23.45" customHeight="1" x14ac:dyDescent="0.35">
      <c r="A284" s="219"/>
      <c r="B284" s="77"/>
      <c r="C284" s="123"/>
      <c r="D284" s="124"/>
      <c r="E284" s="125"/>
      <c r="F284" s="37"/>
      <c r="G284" s="142"/>
      <c r="H284" s="149"/>
    </row>
    <row r="285" spans="1:8" ht="23.45" customHeight="1" x14ac:dyDescent="0.35">
      <c r="A285" s="212"/>
      <c r="B285" s="77"/>
      <c r="C285" s="123"/>
      <c r="D285" s="124"/>
      <c r="E285" s="125"/>
      <c r="F285" s="124"/>
      <c r="G285" s="141"/>
      <c r="H285" s="149"/>
    </row>
    <row r="286" spans="1:8" ht="23.45" customHeight="1" x14ac:dyDescent="0.35">
      <c r="A286" s="220"/>
      <c r="B286" s="77"/>
      <c r="C286" s="123"/>
      <c r="D286" s="124"/>
      <c r="E286" s="125"/>
      <c r="F286" s="67"/>
      <c r="G286" s="141"/>
      <c r="H286" s="149"/>
    </row>
    <row r="287" spans="1:8" ht="23.45" customHeight="1" x14ac:dyDescent="0.35">
      <c r="A287" s="220"/>
      <c r="B287" s="77"/>
      <c r="C287" s="123"/>
      <c r="D287" s="124"/>
      <c r="E287" s="125"/>
      <c r="F287" s="67"/>
      <c r="G287" s="141"/>
      <c r="H287" s="149"/>
    </row>
    <row r="288" spans="1:8" ht="23.45" customHeight="1" x14ac:dyDescent="0.35">
      <c r="A288" s="220"/>
      <c r="B288" s="77"/>
      <c r="C288" s="123"/>
      <c r="D288" s="124"/>
      <c r="E288" s="125"/>
      <c r="F288" s="67"/>
      <c r="G288" s="141"/>
      <c r="H288" s="149"/>
    </row>
    <row r="289" spans="1:8" ht="23.45" customHeight="1" x14ac:dyDescent="0.35">
      <c r="A289" s="220"/>
      <c r="B289" s="77"/>
      <c r="C289" s="123"/>
      <c r="D289" s="124"/>
      <c r="E289" s="125"/>
      <c r="F289" s="67"/>
      <c r="G289" s="141"/>
      <c r="H289" s="149"/>
    </row>
    <row r="290" spans="1:8" ht="23.45" customHeight="1" x14ac:dyDescent="0.35">
      <c r="A290" s="220"/>
      <c r="B290" s="77"/>
      <c r="C290" s="123"/>
      <c r="D290" s="124"/>
      <c r="E290" s="125"/>
      <c r="F290" s="67"/>
      <c r="G290" s="141"/>
      <c r="H290" s="149"/>
    </row>
    <row r="291" spans="1:8" ht="23.45" customHeight="1" x14ac:dyDescent="0.35">
      <c r="A291" s="220"/>
      <c r="B291" s="77"/>
      <c r="C291" s="123"/>
      <c r="D291" s="124"/>
      <c r="E291" s="125"/>
      <c r="F291" s="67"/>
      <c r="G291" s="141"/>
      <c r="H291" s="149"/>
    </row>
    <row r="292" spans="1:8" ht="23.45" customHeight="1" x14ac:dyDescent="0.35">
      <c r="A292" s="220"/>
      <c r="B292" s="77"/>
      <c r="C292" s="123"/>
      <c r="D292" s="124"/>
      <c r="E292" s="125"/>
      <c r="F292" s="67"/>
      <c r="G292" s="141"/>
      <c r="H292" s="149"/>
    </row>
    <row r="293" spans="1:8" ht="23.45" customHeight="1" x14ac:dyDescent="0.35">
      <c r="A293" s="220"/>
      <c r="B293" s="77"/>
      <c r="C293" s="123"/>
      <c r="D293" s="124"/>
      <c r="E293" s="125"/>
      <c r="F293" s="67"/>
      <c r="G293" s="141"/>
      <c r="H293" s="149"/>
    </row>
    <row r="294" spans="1:8" ht="23.45" customHeight="1" x14ac:dyDescent="0.35">
      <c r="A294" s="220"/>
      <c r="B294" s="77"/>
      <c r="C294" s="123"/>
      <c r="D294" s="124"/>
      <c r="E294" s="125"/>
      <c r="F294" s="67"/>
      <c r="G294" s="141"/>
      <c r="H294" s="149"/>
    </row>
    <row r="295" spans="1:8" ht="23.45" customHeight="1" x14ac:dyDescent="0.35">
      <c r="A295" s="220"/>
      <c r="B295" s="77"/>
      <c r="C295" s="123"/>
      <c r="D295" s="124"/>
      <c r="E295" s="125"/>
      <c r="F295" s="67"/>
      <c r="G295" s="141"/>
      <c r="H295" s="149"/>
    </row>
    <row r="296" spans="1:8" ht="23.45" customHeight="1" x14ac:dyDescent="0.35">
      <c r="A296" s="220"/>
      <c r="B296" s="77"/>
      <c r="C296" s="123"/>
      <c r="D296" s="124"/>
      <c r="E296" s="125"/>
      <c r="F296" s="67"/>
      <c r="G296" s="141"/>
      <c r="H296" s="149"/>
    </row>
    <row r="297" spans="1:8" ht="23.45" customHeight="1" x14ac:dyDescent="0.35">
      <c r="A297" s="221"/>
      <c r="B297" s="218"/>
      <c r="C297" s="209"/>
      <c r="D297" s="210"/>
      <c r="E297" s="127"/>
      <c r="F297" s="211"/>
      <c r="G297" s="217"/>
      <c r="H297" s="149"/>
    </row>
    <row r="298" spans="1:8" ht="23.45" customHeight="1" x14ac:dyDescent="0.35">
      <c r="A298" s="398" t="s">
        <v>151</v>
      </c>
      <c r="B298" s="400"/>
      <c r="C298" s="180">
        <f>SUM(C272:C276)</f>
        <v>2342740.6100000003</v>
      </c>
      <c r="D298" s="40">
        <f>SUM(D272:D276)</f>
        <v>6456000</v>
      </c>
      <c r="E298" s="338" t="s">
        <v>91</v>
      </c>
      <c r="F298" s="41">
        <f>D298-G298</f>
        <v>2374000</v>
      </c>
      <c r="G298" s="93">
        <f>SUM(G272:G276)</f>
        <v>4082000</v>
      </c>
      <c r="H298" s="186"/>
    </row>
  </sheetData>
  <mergeCells count="43">
    <mergeCell ref="G269:G270"/>
    <mergeCell ref="D120:G120"/>
    <mergeCell ref="D269:D270"/>
    <mergeCell ref="D45:G45"/>
    <mergeCell ref="G232:G233"/>
    <mergeCell ref="D192:G192"/>
    <mergeCell ref="G121:G122"/>
    <mergeCell ref="D231:G231"/>
    <mergeCell ref="A264:H264"/>
    <mergeCell ref="A230:H230"/>
    <mergeCell ref="A153:H153"/>
    <mergeCell ref="D121:D122"/>
    <mergeCell ref="G157:G158"/>
    <mergeCell ref="D156:G156"/>
    <mergeCell ref="D86:D87"/>
    <mergeCell ref="A298:B298"/>
    <mergeCell ref="A185:B185"/>
    <mergeCell ref="A41:H41"/>
    <mergeCell ref="A188:H188"/>
    <mergeCell ref="A117:H117"/>
    <mergeCell ref="D268:G268"/>
    <mergeCell ref="G86:G87"/>
    <mergeCell ref="D46:D47"/>
    <mergeCell ref="D193:D194"/>
    <mergeCell ref="A225:B225"/>
    <mergeCell ref="A42:H42"/>
    <mergeCell ref="A189:H189"/>
    <mergeCell ref="A116:H116"/>
    <mergeCell ref="A265:H265"/>
    <mergeCell ref="G46:G47"/>
    <mergeCell ref="D157:D158"/>
    <mergeCell ref="A1:H1"/>
    <mergeCell ref="A152:H152"/>
    <mergeCell ref="D85:G85"/>
    <mergeCell ref="D232:D233"/>
    <mergeCell ref="A228:H228"/>
    <mergeCell ref="A81:H81"/>
    <mergeCell ref="G193:G194"/>
    <mergeCell ref="A82:H82"/>
    <mergeCell ref="A229:H229"/>
    <mergeCell ref="A149:B149"/>
    <mergeCell ref="A43:H43"/>
    <mergeCell ref="C46:C47"/>
  </mergeCells>
  <conditionalFormatting sqref="F175:F182 F185 F195:F196 F198:F200 F225:F227 F234:F241 F244:F248 F250:F251 F254:F255 F260:F263 F271:F276 F286:F298 F103 F123 F125 F142:F147 F149:F151 F159:F168 F48:F51 F54 F56:F58 F78:F80 F97:F98 F100:F101 F105 F111:F113 F131:F140 F108:F109 F129 F171:F173 F168:G168 F88:F94">
    <cfRule type="cellIs" dxfId="1" priority="4" stopIfTrue="1" operator="lessThan">
      <formula>0</formula>
    </cfRule>
  </conditionalFormatting>
  <conditionalFormatting sqref="F174">
    <cfRule type="cellIs" dxfId="0" priority="1" stopIfTrue="1" operator="lessThan">
      <formula>0</formula>
    </cfRule>
  </conditionalFormatting>
  <pageMargins left="0.98425196850393704" right="0.19685039370078741" top="0.59055118110236227" bottom="0.39370078740157483" header="0.51181102362204722" footer="0.5118110236220472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showGridLines="0" topLeftCell="A46" zoomScale="150" zoomScaleNormal="150" workbookViewId="0">
      <selection activeCell="A37" sqref="A37:E37"/>
    </sheetView>
  </sheetViews>
  <sheetFormatPr defaultColWidth="9" defaultRowHeight="24" customHeight="1" x14ac:dyDescent="0.3"/>
  <cols>
    <col min="1" max="1" width="6.85546875" style="5" customWidth="1"/>
    <col min="2" max="2" width="42.85546875" style="5" customWidth="1"/>
    <col min="3" max="3" width="11.140625" style="5" customWidth="1"/>
    <col min="4" max="4" width="17.5703125" style="5" customWidth="1"/>
    <col min="5" max="5" width="28.42578125" style="5" customWidth="1"/>
    <col min="6" max="256" width="9" style="5" customWidth="1"/>
    <col min="257" max="16384" width="9" style="6"/>
  </cols>
  <sheetData>
    <row r="1" spans="1:256" ht="23.45" customHeight="1" x14ac:dyDescent="0.35">
      <c r="A1" s="383" t="s">
        <v>317</v>
      </c>
      <c r="B1" s="384"/>
      <c r="C1" s="384"/>
      <c r="D1" s="384"/>
      <c r="E1" s="384"/>
    </row>
    <row r="2" spans="1:256" ht="29.45" customHeight="1" x14ac:dyDescent="0.4">
      <c r="A2" s="366" t="s">
        <v>246</v>
      </c>
      <c r="B2" s="367"/>
      <c r="C2" s="367"/>
      <c r="D2" s="367"/>
      <c r="E2" s="367"/>
    </row>
    <row r="3" spans="1:256" ht="26.45" customHeight="1" x14ac:dyDescent="0.35">
      <c r="A3" s="366" t="s">
        <v>170</v>
      </c>
      <c r="B3" s="367"/>
      <c r="C3" s="367"/>
      <c r="D3" s="367"/>
      <c r="E3" s="367"/>
    </row>
    <row r="4" spans="1:256" ht="26.45" customHeight="1" x14ac:dyDescent="0.35">
      <c r="A4" s="366" t="s">
        <v>171</v>
      </c>
      <c r="B4" s="367"/>
      <c r="C4" s="367"/>
      <c r="D4" s="367"/>
      <c r="E4" s="367"/>
    </row>
    <row r="5" spans="1:256" ht="20.100000000000001" customHeight="1" x14ac:dyDescent="0.3">
      <c r="A5" s="10"/>
      <c r="B5" s="10"/>
      <c r="C5" s="10"/>
      <c r="D5" s="10"/>
      <c r="E5" s="10"/>
    </row>
    <row r="6" spans="1:256" ht="23.45" customHeight="1" x14ac:dyDescent="0.35">
      <c r="A6" s="87" t="s">
        <v>169</v>
      </c>
      <c r="B6" s="10"/>
      <c r="C6" s="10"/>
      <c r="D6" s="10"/>
      <c r="E6" s="10"/>
    </row>
    <row r="7" spans="1:256" s="8" customFormat="1" ht="23.25" customHeight="1" x14ac:dyDescent="0.35">
      <c r="A7" s="101"/>
      <c r="B7" s="16" t="s">
        <v>172</v>
      </c>
      <c r="C7" s="101"/>
      <c r="D7" s="101"/>
      <c r="E7" s="10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3.45" customHeight="1" x14ac:dyDescent="0.35">
      <c r="A8" s="101"/>
      <c r="B8" s="16" t="s">
        <v>173</v>
      </c>
      <c r="C8" s="101"/>
      <c r="D8" s="101"/>
      <c r="E8" s="10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3.45" customHeight="1" x14ac:dyDescent="0.35">
      <c r="A9" s="101"/>
      <c r="B9" s="16" t="s">
        <v>174</v>
      </c>
      <c r="C9" s="101"/>
      <c r="D9" s="101"/>
      <c r="E9" s="10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3.45" customHeight="1" x14ac:dyDescent="0.35">
      <c r="A10" s="101"/>
      <c r="B10" s="16" t="s">
        <v>175</v>
      </c>
      <c r="C10" s="101"/>
      <c r="D10" s="101"/>
      <c r="E10" s="10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3.45" customHeight="1" x14ac:dyDescent="0.35">
      <c r="A11" s="101"/>
      <c r="B11" s="16" t="s">
        <v>176</v>
      </c>
      <c r="C11" s="101"/>
      <c r="D11" s="101"/>
      <c r="E11" s="10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3.45" customHeight="1" x14ac:dyDescent="0.35">
      <c r="A12" s="101"/>
      <c r="B12" s="16" t="s">
        <v>177</v>
      </c>
      <c r="C12" s="101"/>
      <c r="D12" s="101"/>
      <c r="E12" s="10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3.45" customHeight="1" x14ac:dyDescent="0.35">
      <c r="A13" s="101"/>
      <c r="B13" s="16" t="s">
        <v>178</v>
      </c>
      <c r="C13" s="101"/>
      <c r="D13" s="101"/>
      <c r="E13" s="10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0.100000000000001" customHeight="1" x14ac:dyDescent="0.35">
      <c r="A14" s="101"/>
      <c r="B14" s="101"/>
      <c r="C14" s="101"/>
      <c r="D14" s="101"/>
      <c r="E14" s="10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3.45" customHeight="1" x14ac:dyDescent="0.35">
      <c r="A15" s="87" t="s">
        <v>179</v>
      </c>
      <c r="B15" s="101"/>
      <c r="C15" s="101"/>
      <c r="D15" s="101"/>
      <c r="E15" s="10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3.45" customHeight="1" x14ac:dyDescent="0.35">
      <c r="A16" s="101"/>
      <c r="B16" s="16" t="s">
        <v>180</v>
      </c>
      <c r="C16" s="101"/>
      <c r="D16" s="101"/>
      <c r="E16" s="10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3.45" customHeight="1" x14ac:dyDescent="0.35">
      <c r="A17" s="101"/>
      <c r="B17" s="16" t="s">
        <v>181</v>
      </c>
      <c r="C17" s="101"/>
      <c r="D17" s="101"/>
      <c r="E17" s="10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3.45" customHeight="1" x14ac:dyDescent="0.35">
      <c r="A18" s="101"/>
      <c r="B18" s="16" t="s">
        <v>182</v>
      </c>
      <c r="C18" s="101"/>
      <c r="D18" s="101"/>
      <c r="E18" s="10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3.45" customHeight="1" x14ac:dyDescent="0.35">
      <c r="A19" s="101"/>
      <c r="B19" s="16" t="s">
        <v>183</v>
      </c>
      <c r="C19" s="101"/>
      <c r="D19" s="101"/>
      <c r="E19" s="10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0.100000000000001" customHeight="1" x14ac:dyDescent="0.35">
      <c r="A20" s="101"/>
      <c r="B20" s="101"/>
      <c r="C20" s="101"/>
      <c r="D20" s="101"/>
      <c r="E20" s="10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3.45" customHeight="1" x14ac:dyDescent="0.35">
      <c r="A21" s="87" t="s">
        <v>184</v>
      </c>
      <c r="B21" s="101"/>
      <c r="C21" s="101"/>
      <c r="D21" s="101"/>
      <c r="E21" s="10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6.45" customHeight="1" x14ac:dyDescent="0.35">
      <c r="A22" s="101"/>
      <c r="B22" s="16" t="s">
        <v>185</v>
      </c>
      <c r="C22" s="16" t="s">
        <v>86</v>
      </c>
      <c r="D22" s="13">
        <v>20872100</v>
      </c>
      <c r="E22" s="104" t="s">
        <v>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0.100000000000001" customHeight="1" x14ac:dyDescent="0.35">
      <c r="A23" s="101"/>
      <c r="B23" s="101"/>
      <c r="C23" s="101"/>
      <c r="D23" s="101"/>
      <c r="E23" s="10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0.100000000000001" customHeight="1" x14ac:dyDescent="0.35">
      <c r="A24" s="101"/>
      <c r="B24" s="101"/>
      <c r="C24" s="101"/>
      <c r="D24" s="101"/>
      <c r="E24" s="10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0.100000000000001" customHeight="1" x14ac:dyDescent="0.35">
      <c r="A25" s="101"/>
      <c r="B25" s="101"/>
      <c r="C25" s="101"/>
      <c r="D25" s="101"/>
      <c r="E25" s="10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0.100000000000001" customHeight="1" x14ac:dyDescent="0.35">
      <c r="A26" s="101"/>
      <c r="B26" s="101"/>
      <c r="C26" s="101"/>
      <c r="D26" s="101"/>
      <c r="E26" s="10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0.100000000000001" customHeight="1" x14ac:dyDescent="0.35">
      <c r="A27" s="101"/>
      <c r="B27" s="101"/>
      <c r="C27" s="101"/>
      <c r="D27" s="101"/>
      <c r="E27" s="10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0.100000000000001" customHeight="1" x14ac:dyDescent="0.35">
      <c r="A28" s="101"/>
      <c r="B28" s="101"/>
      <c r="C28" s="101"/>
      <c r="D28" s="101"/>
      <c r="E28" s="10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0.100000000000001" customHeight="1" x14ac:dyDescent="0.35">
      <c r="A29" s="101"/>
      <c r="B29" s="101"/>
      <c r="C29" s="101"/>
      <c r="D29" s="101"/>
      <c r="E29" s="10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0.100000000000001" customHeight="1" x14ac:dyDescent="0.35">
      <c r="A30" s="101"/>
      <c r="B30" s="101"/>
      <c r="C30" s="101"/>
      <c r="D30" s="101"/>
      <c r="E30" s="10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0.100000000000001" customHeight="1" x14ac:dyDescent="0.35">
      <c r="A31" s="101"/>
      <c r="B31" s="101"/>
      <c r="C31" s="101"/>
      <c r="D31" s="101"/>
      <c r="E31" s="10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0.100000000000001" customHeight="1" x14ac:dyDescent="0.35">
      <c r="A32" s="101"/>
      <c r="B32" s="101"/>
      <c r="C32" s="101"/>
      <c r="D32" s="101"/>
      <c r="E32" s="10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0.100000000000001" customHeight="1" x14ac:dyDescent="0.35">
      <c r="A33" s="101"/>
      <c r="B33" s="101"/>
      <c r="C33" s="101"/>
      <c r="D33" s="101"/>
      <c r="E33" s="10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0.100000000000001" customHeight="1" x14ac:dyDescent="0.35">
      <c r="A34" s="101"/>
      <c r="B34" s="101"/>
      <c r="C34" s="101"/>
      <c r="D34" s="101"/>
      <c r="E34" s="10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20.100000000000001" customHeight="1" x14ac:dyDescent="0.35">
      <c r="A35" s="101"/>
      <c r="B35" s="101"/>
      <c r="C35" s="101"/>
      <c r="D35" s="101"/>
      <c r="E35" s="10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23.45" customHeight="1" x14ac:dyDescent="0.35">
      <c r="A36" s="383" t="s">
        <v>320</v>
      </c>
      <c r="B36" s="384"/>
      <c r="C36" s="384"/>
      <c r="D36" s="384"/>
      <c r="E36" s="384"/>
    </row>
    <row r="37" spans="1:256" ht="25.5" customHeight="1" x14ac:dyDescent="0.35">
      <c r="A37" s="366" t="s">
        <v>247</v>
      </c>
      <c r="B37" s="367"/>
      <c r="C37" s="367"/>
      <c r="D37" s="367"/>
      <c r="E37" s="367"/>
    </row>
    <row r="38" spans="1:256" ht="26.45" customHeight="1" x14ac:dyDescent="0.35">
      <c r="A38" s="366" t="s">
        <v>170</v>
      </c>
      <c r="B38" s="367"/>
      <c r="C38" s="367"/>
      <c r="D38" s="367"/>
      <c r="E38" s="367"/>
    </row>
    <row r="39" spans="1:256" ht="26.45" customHeight="1" x14ac:dyDescent="0.35">
      <c r="A39" s="366" t="s">
        <v>186</v>
      </c>
      <c r="B39" s="367"/>
      <c r="C39" s="367"/>
      <c r="D39" s="367"/>
      <c r="E39" s="367"/>
    </row>
    <row r="40" spans="1:256" ht="20.100000000000001" customHeight="1" x14ac:dyDescent="0.3">
      <c r="A40" s="10"/>
      <c r="B40" s="10"/>
      <c r="C40" s="10"/>
      <c r="D40" s="10"/>
      <c r="E40" s="10"/>
    </row>
    <row r="41" spans="1:256" s="8" customFormat="1" ht="23.45" customHeight="1" x14ac:dyDescent="0.35">
      <c r="A41" s="87" t="s">
        <v>169</v>
      </c>
      <c r="B41" s="101"/>
      <c r="C41" s="101"/>
      <c r="D41" s="101"/>
      <c r="E41" s="10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23.45" customHeight="1" x14ac:dyDescent="0.35">
      <c r="A42" s="101"/>
      <c r="B42" s="16" t="s">
        <v>187</v>
      </c>
      <c r="C42" s="101"/>
      <c r="D42" s="101"/>
      <c r="E42" s="10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23.45" customHeight="1" x14ac:dyDescent="0.35">
      <c r="A43" s="101"/>
      <c r="B43" s="16" t="s">
        <v>188</v>
      </c>
      <c r="C43" s="101"/>
      <c r="D43" s="101"/>
      <c r="E43" s="10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20.100000000000001" customHeight="1" x14ac:dyDescent="0.35">
      <c r="A44" s="101"/>
      <c r="B44" s="101"/>
      <c r="C44" s="101"/>
      <c r="D44" s="101"/>
      <c r="E44" s="10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23.45" customHeight="1" x14ac:dyDescent="0.35">
      <c r="A45" s="87" t="s">
        <v>179</v>
      </c>
      <c r="B45" s="101"/>
      <c r="C45" s="101"/>
      <c r="D45" s="101"/>
      <c r="E45" s="10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23.45" customHeight="1" x14ac:dyDescent="0.35">
      <c r="A46" s="101"/>
      <c r="B46" s="16" t="s">
        <v>189</v>
      </c>
      <c r="C46" s="101"/>
      <c r="D46" s="101"/>
      <c r="E46" s="10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23.45" customHeight="1" x14ac:dyDescent="0.35">
      <c r="A47" s="101"/>
      <c r="B47" s="16" t="s">
        <v>190</v>
      </c>
      <c r="C47" s="101"/>
      <c r="D47" s="101"/>
      <c r="E47" s="10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23.45" customHeight="1" x14ac:dyDescent="0.35">
      <c r="A48" s="101"/>
      <c r="B48" s="16" t="s">
        <v>191</v>
      </c>
      <c r="C48" s="101"/>
      <c r="D48" s="101"/>
      <c r="E48" s="10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23.45" customHeight="1" x14ac:dyDescent="0.35">
      <c r="A49" s="101"/>
      <c r="B49" s="16"/>
      <c r="C49" s="101"/>
      <c r="D49" s="101"/>
      <c r="E49" s="10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20.100000000000001" customHeight="1" x14ac:dyDescent="0.35">
      <c r="A50" s="101"/>
      <c r="B50" s="101"/>
      <c r="C50" s="101"/>
      <c r="D50" s="101"/>
      <c r="E50" s="10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23.45" customHeight="1" x14ac:dyDescent="0.35">
      <c r="A51" s="87" t="s">
        <v>184</v>
      </c>
      <c r="B51" s="101"/>
      <c r="C51" s="101"/>
      <c r="D51" s="101"/>
      <c r="E51" s="10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26.45" customHeight="1" x14ac:dyDescent="0.35">
      <c r="A52" s="101"/>
      <c r="B52" s="16" t="s">
        <v>192</v>
      </c>
      <c r="C52" s="16" t="s">
        <v>86</v>
      </c>
      <c r="D52" s="13">
        <v>4082000</v>
      </c>
      <c r="E52" s="104" t="s">
        <v>6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20.100000000000001" customHeight="1" x14ac:dyDescent="0.35">
      <c r="A53" s="15"/>
      <c r="B53" s="15"/>
      <c r="C53" s="15"/>
      <c r="D53" s="15"/>
      <c r="E53" s="1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20.100000000000001" customHeight="1" x14ac:dyDescent="0.35">
      <c r="A54" s="15"/>
      <c r="B54" s="15"/>
      <c r="C54" s="15"/>
      <c r="D54" s="15"/>
      <c r="E54" s="1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20.100000000000001" customHeight="1" x14ac:dyDescent="0.3">
      <c r="A55" s="10"/>
      <c r="B55" s="10"/>
      <c r="C55" s="10"/>
      <c r="D55" s="10"/>
      <c r="E55" s="10"/>
    </row>
    <row r="56" spans="1:256" ht="23.45" customHeight="1" x14ac:dyDescent="0.3">
      <c r="A56" s="10"/>
      <c r="B56" s="24" t="s">
        <v>193</v>
      </c>
      <c r="C56" s="10"/>
      <c r="D56" s="10"/>
      <c r="E56" s="10"/>
    </row>
  </sheetData>
  <mergeCells count="8">
    <mergeCell ref="A39:E39"/>
    <mergeCell ref="A37:E37"/>
    <mergeCell ref="A1:E1"/>
    <mergeCell ref="A4:E4"/>
    <mergeCell ref="A2:E2"/>
    <mergeCell ref="A38:E38"/>
    <mergeCell ref="A36:E36"/>
    <mergeCell ref="A3:E3"/>
  </mergeCells>
  <pageMargins left="0.47244094488188981" right="0" top="0.98425196850393704" bottom="0.39370078740157483" header="0.7086614173228347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tabSelected="1" topLeftCell="A78" zoomScale="120" zoomScaleNormal="120" workbookViewId="0">
      <selection activeCell="K87" sqref="K87"/>
    </sheetView>
  </sheetViews>
  <sheetFormatPr defaultColWidth="12" defaultRowHeight="24" customHeight="1" x14ac:dyDescent="0.3"/>
  <cols>
    <col min="1" max="1" width="23.42578125" style="1" customWidth="1"/>
    <col min="2" max="2" width="14.85546875" style="5" bestFit="1" customWidth="1"/>
    <col min="3" max="3" width="16.140625" style="1" customWidth="1"/>
    <col min="4" max="4" width="13.140625" style="5" customWidth="1"/>
    <col min="5" max="5" width="12.85546875" style="1" customWidth="1"/>
    <col min="6" max="6" width="14.140625" style="1" customWidth="1"/>
    <col min="7" max="7" width="13.42578125" style="1" customWidth="1"/>
    <col min="8" max="8" width="13.140625" style="1" customWidth="1"/>
    <col min="9" max="9" width="13.85546875" style="1" customWidth="1"/>
    <col min="10" max="10" width="7" style="249" bestFit="1" customWidth="1"/>
    <col min="11" max="11" width="6.28515625" style="5" bestFit="1" customWidth="1"/>
    <col min="12" max="256" width="12" style="1" customWidth="1"/>
    <col min="257" max="16384" width="12" style="2"/>
  </cols>
  <sheetData>
    <row r="1" spans="1:11" ht="29.25" customHeight="1" x14ac:dyDescent="0.4">
      <c r="A1" s="366" t="s">
        <v>246</v>
      </c>
      <c r="B1" s="367"/>
      <c r="C1" s="367"/>
      <c r="D1" s="367"/>
      <c r="E1" s="367"/>
      <c r="F1" s="367"/>
      <c r="G1" s="367"/>
      <c r="H1" s="367"/>
      <c r="I1" s="367"/>
      <c r="J1" s="367"/>
      <c r="K1" s="404" t="s">
        <v>318</v>
      </c>
    </row>
    <row r="2" spans="1:11" ht="26.45" customHeight="1" x14ac:dyDescent="0.35">
      <c r="A2" s="366" t="s">
        <v>84</v>
      </c>
      <c r="B2" s="367"/>
      <c r="C2" s="367"/>
      <c r="D2" s="367"/>
      <c r="E2" s="367"/>
      <c r="F2" s="367"/>
      <c r="G2" s="367"/>
      <c r="H2" s="367"/>
      <c r="I2" s="367"/>
      <c r="J2" s="367"/>
      <c r="K2" s="405"/>
    </row>
    <row r="3" spans="1:11" ht="26.45" customHeight="1" x14ac:dyDescent="0.35">
      <c r="A3" s="366" t="s">
        <v>194</v>
      </c>
      <c r="B3" s="367"/>
      <c r="C3" s="367"/>
      <c r="D3" s="367"/>
      <c r="E3" s="367"/>
      <c r="F3" s="367"/>
      <c r="G3" s="367"/>
      <c r="H3" s="367"/>
      <c r="I3" s="367"/>
      <c r="J3" s="367"/>
      <c r="K3" s="405"/>
    </row>
    <row r="4" spans="1:11" ht="26.45" customHeight="1" x14ac:dyDescent="0.35">
      <c r="A4" s="366" t="s">
        <v>171</v>
      </c>
      <c r="B4" s="367"/>
      <c r="C4" s="367"/>
      <c r="D4" s="367"/>
      <c r="E4" s="367"/>
      <c r="F4" s="367"/>
      <c r="G4" s="367"/>
      <c r="H4" s="367"/>
      <c r="I4" s="367"/>
      <c r="J4" s="367"/>
      <c r="K4" s="405"/>
    </row>
    <row r="5" spans="1:11" ht="20.100000000000001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248"/>
      <c r="K5" s="405"/>
    </row>
    <row r="6" spans="1:11" ht="23.45" customHeight="1" x14ac:dyDescent="0.35">
      <c r="A6" s="80" t="s">
        <v>195</v>
      </c>
      <c r="B6" s="70"/>
      <c r="C6" s="70"/>
      <c r="D6" s="70"/>
      <c r="E6" s="70"/>
      <c r="F6" s="70"/>
      <c r="G6" s="70"/>
      <c r="H6" s="70"/>
      <c r="I6" s="70"/>
      <c r="J6" s="248"/>
      <c r="K6" s="405"/>
    </row>
    <row r="7" spans="1:11" ht="23.45" customHeight="1" x14ac:dyDescent="0.3">
      <c r="A7" s="422" t="s">
        <v>196</v>
      </c>
      <c r="B7" s="428" t="s">
        <v>21</v>
      </c>
      <c r="C7" s="429"/>
      <c r="D7" s="428" t="s">
        <v>24</v>
      </c>
      <c r="E7" s="429"/>
      <c r="F7" s="388" t="s">
        <v>197</v>
      </c>
      <c r="G7" s="388" t="s">
        <v>67</v>
      </c>
      <c r="H7" s="388" t="s">
        <v>70</v>
      </c>
      <c r="I7" s="393" t="s">
        <v>5</v>
      </c>
      <c r="J7" s="412" t="s">
        <v>198</v>
      </c>
      <c r="K7" s="405"/>
    </row>
    <row r="8" spans="1:11" ht="23.45" customHeight="1" x14ac:dyDescent="0.3">
      <c r="A8" s="423"/>
      <c r="B8" s="430"/>
      <c r="C8" s="431"/>
      <c r="D8" s="430"/>
      <c r="E8" s="431"/>
      <c r="F8" s="389"/>
      <c r="G8" s="389"/>
      <c r="H8" s="389"/>
      <c r="I8" s="394"/>
      <c r="J8" s="413"/>
      <c r="K8" s="405"/>
    </row>
    <row r="9" spans="1:11" ht="23.45" customHeight="1" x14ac:dyDescent="0.35">
      <c r="A9" s="236"/>
      <c r="B9" s="237"/>
      <c r="C9" s="238"/>
      <c r="D9" s="237"/>
      <c r="E9" s="238"/>
      <c r="F9" s="236"/>
      <c r="G9" s="236"/>
      <c r="H9" s="236"/>
      <c r="I9" s="255"/>
      <c r="J9" s="257"/>
      <c r="K9" s="405"/>
    </row>
    <row r="10" spans="1:11" ht="23.45" customHeight="1" x14ac:dyDescent="0.35">
      <c r="A10" s="253" t="s">
        <v>199</v>
      </c>
      <c r="B10" s="420">
        <v>2802000</v>
      </c>
      <c r="C10" s="421"/>
      <c r="D10" s="239"/>
      <c r="E10" s="240">
        <v>1931000</v>
      </c>
      <c r="F10" s="94" t="s">
        <v>200</v>
      </c>
      <c r="G10" s="241">
        <v>135100</v>
      </c>
      <c r="H10" s="95">
        <v>4000</v>
      </c>
      <c r="I10" s="256">
        <f>SUM(B10:H10)</f>
        <v>4872100</v>
      </c>
      <c r="J10" s="258"/>
      <c r="K10" s="405"/>
    </row>
    <row r="11" spans="1:11" ht="20.100000000000001" customHeight="1" x14ac:dyDescent="0.35">
      <c r="A11" s="242"/>
      <c r="B11" s="243"/>
      <c r="C11" s="244"/>
      <c r="D11" s="243"/>
      <c r="E11" s="244"/>
      <c r="F11" s="242"/>
      <c r="G11" s="242"/>
      <c r="H11" s="242"/>
      <c r="I11" s="243"/>
      <c r="J11" s="258"/>
      <c r="K11" s="405"/>
    </row>
    <row r="12" spans="1:11" ht="20.100000000000001" customHeight="1" x14ac:dyDescent="0.35">
      <c r="A12" s="242"/>
      <c r="B12" s="243"/>
      <c r="C12" s="244"/>
      <c r="D12" s="243"/>
      <c r="E12" s="244"/>
      <c r="F12" s="242"/>
      <c r="G12" s="242"/>
      <c r="H12" s="242"/>
      <c r="I12" s="243"/>
      <c r="J12" s="258"/>
      <c r="K12" s="405"/>
    </row>
    <row r="13" spans="1:11" ht="20.100000000000001" customHeight="1" x14ac:dyDescent="0.35">
      <c r="A13" s="242"/>
      <c r="B13" s="243"/>
      <c r="C13" s="244"/>
      <c r="D13" s="243"/>
      <c r="E13" s="244"/>
      <c r="F13" s="242"/>
      <c r="G13" s="242"/>
      <c r="H13" s="242"/>
      <c r="I13" s="243"/>
      <c r="J13" s="258"/>
      <c r="K13" s="405"/>
    </row>
    <row r="14" spans="1:11" ht="20.100000000000001" customHeight="1" x14ac:dyDescent="0.35">
      <c r="A14" s="242"/>
      <c r="B14" s="243"/>
      <c r="C14" s="244"/>
      <c r="D14" s="243"/>
      <c r="E14" s="244"/>
      <c r="F14" s="242"/>
      <c r="G14" s="242"/>
      <c r="H14" s="242"/>
      <c r="I14" s="243"/>
      <c r="J14" s="258"/>
      <c r="K14" s="405"/>
    </row>
    <row r="15" spans="1:11" ht="20.100000000000001" customHeight="1" x14ac:dyDescent="0.35">
      <c r="A15" s="242"/>
      <c r="B15" s="243"/>
      <c r="C15" s="244"/>
      <c r="D15" s="243"/>
      <c r="E15" s="244"/>
      <c r="F15" s="242"/>
      <c r="G15" s="242"/>
      <c r="H15" s="242"/>
      <c r="I15" s="243"/>
      <c r="J15" s="258"/>
      <c r="K15" s="405"/>
    </row>
    <row r="16" spans="1:11" ht="20.100000000000001" customHeight="1" x14ac:dyDescent="0.35">
      <c r="A16" s="242"/>
      <c r="B16" s="243"/>
      <c r="C16" s="244"/>
      <c r="D16" s="243"/>
      <c r="E16" s="244"/>
      <c r="F16" s="242"/>
      <c r="G16" s="242"/>
      <c r="H16" s="242"/>
      <c r="I16" s="243"/>
      <c r="J16" s="258"/>
      <c r="K16" s="405"/>
    </row>
    <row r="17" spans="1:256" ht="20.100000000000001" customHeight="1" x14ac:dyDescent="0.35">
      <c r="A17" s="242"/>
      <c r="B17" s="243"/>
      <c r="C17" s="244"/>
      <c r="D17" s="243"/>
      <c r="E17" s="244"/>
      <c r="F17" s="242"/>
      <c r="G17" s="242"/>
      <c r="H17" s="242"/>
      <c r="I17" s="243"/>
      <c r="J17" s="258"/>
      <c r="K17" s="405"/>
    </row>
    <row r="18" spans="1:256" ht="20.100000000000001" customHeight="1" x14ac:dyDescent="0.35">
      <c r="A18" s="242"/>
      <c r="B18" s="243"/>
      <c r="C18" s="244"/>
      <c r="D18" s="243"/>
      <c r="E18" s="244"/>
      <c r="F18" s="242"/>
      <c r="G18" s="242"/>
      <c r="H18" s="242"/>
      <c r="I18" s="243"/>
      <c r="J18" s="258"/>
      <c r="K18" s="405"/>
    </row>
    <row r="19" spans="1:256" ht="20.100000000000001" customHeight="1" x14ac:dyDescent="0.35">
      <c r="A19" s="242"/>
      <c r="B19" s="245"/>
      <c r="C19" s="246"/>
      <c r="D19" s="245"/>
      <c r="E19" s="246"/>
      <c r="F19" s="247"/>
      <c r="G19" s="247"/>
      <c r="H19" s="247"/>
      <c r="I19" s="245"/>
      <c r="J19" s="258"/>
      <c r="K19" s="405"/>
    </row>
    <row r="20" spans="1:256" ht="23.45" customHeight="1" x14ac:dyDescent="0.35">
      <c r="A20" s="254" t="s">
        <v>201</v>
      </c>
      <c r="B20" s="439">
        <f>SUM(B10:B19)</f>
        <v>2802000</v>
      </c>
      <c r="C20" s="440"/>
      <c r="D20" s="93"/>
      <c r="E20" s="91">
        <f>SUM(E10:E19)</f>
        <v>1931000</v>
      </c>
      <c r="F20" s="88" t="s">
        <v>200</v>
      </c>
      <c r="G20" s="64">
        <f>SUM(G10:G19)</f>
        <v>135100</v>
      </c>
      <c r="H20" s="64">
        <f>SUM(H10:H19)</f>
        <v>4000</v>
      </c>
      <c r="I20" s="93">
        <f>SUM(I10:I19)</f>
        <v>4872100</v>
      </c>
      <c r="J20" s="259"/>
      <c r="K20" s="405"/>
    </row>
    <row r="21" spans="1:256" ht="23.45" customHeight="1" x14ac:dyDescent="0.35">
      <c r="A21" s="106"/>
      <c r="B21" s="229"/>
      <c r="C21" s="229"/>
      <c r="D21" s="84"/>
      <c r="E21" s="84"/>
      <c r="F21" s="230"/>
      <c r="G21" s="177"/>
      <c r="H21" s="177"/>
      <c r="I21" s="84"/>
      <c r="J21" s="248"/>
      <c r="K21" s="252"/>
    </row>
    <row r="22" spans="1:256" s="6" customFormat="1" ht="23.45" customHeight="1" x14ac:dyDescent="0.35">
      <c r="A22" s="106"/>
      <c r="B22" s="251"/>
      <c r="C22" s="251"/>
      <c r="D22" s="13"/>
      <c r="E22" s="13"/>
      <c r="F22" s="106"/>
      <c r="G22" s="191"/>
      <c r="H22" s="191"/>
      <c r="I22" s="13"/>
      <c r="J22" s="248"/>
      <c r="K22" s="25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23.45" customHeight="1" x14ac:dyDescent="0.35">
      <c r="A23" s="106"/>
      <c r="B23" s="251"/>
      <c r="C23" s="251"/>
      <c r="D23" s="13"/>
      <c r="E23" s="13"/>
      <c r="F23" s="106"/>
      <c r="G23" s="191"/>
      <c r="H23" s="191"/>
      <c r="I23" s="13"/>
      <c r="J23" s="248"/>
      <c r="K23" s="252"/>
    </row>
    <row r="24" spans="1:256" ht="30" customHeight="1" x14ac:dyDescent="0.4">
      <c r="A24" s="366" t="s">
        <v>246</v>
      </c>
      <c r="B24" s="367"/>
      <c r="C24" s="367"/>
      <c r="D24" s="367"/>
      <c r="E24" s="367"/>
      <c r="F24" s="367"/>
      <c r="G24" s="367"/>
      <c r="H24" s="367"/>
      <c r="I24" s="367"/>
      <c r="J24" s="367"/>
      <c r="K24" s="404" t="s">
        <v>319</v>
      </c>
    </row>
    <row r="25" spans="1:256" ht="26.45" customHeight="1" x14ac:dyDescent="0.35">
      <c r="A25" s="366" t="s">
        <v>84</v>
      </c>
      <c r="B25" s="367"/>
      <c r="C25" s="367"/>
      <c r="D25" s="367"/>
      <c r="E25" s="367"/>
      <c r="F25" s="367"/>
      <c r="G25" s="367"/>
      <c r="H25" s="367"/>
      <c r="I25" s="367"/>
      <c r="J25" s="367"/>
      <c r="K25" s="405"/>
    </row>
    <row r="26" spans="1:256" ht="26.45" customHeight="1" x14ac:dyDescent="0.35">
      <c r="A26" s="366" t="s">
        <v>194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405"/>
    </row>
    <row r="27" spans="1:256" ht="26.45" customHeight="1" x14ac:dyDescent="0.35">
      <c r="A27" s="366" t="s">
        <v>171</v>
      </c>
      <c r="B27" s="367"/>
      <c r="C27" s="367"/>
      <c r="D27" s="367"/>
      <c r="E27" s="367"/>
      <c r="F27" s="367"/>
      <c r="G27" s="367"/>
      <c r="H27" s="367"/>
      <c r="I27" s="367"/>
      <c r="J27" s="367"/>
      <c r="K27" s="405"/>
    </row>
    <row r="28" spans="1:256" ht="20.100000000000001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248"/>
      <c r="K28" s="405"/>
    </row>
    <row r="29" spans="1:256" ht="23.45" customHeight="1" x14ac:dyDescent="0.35">
      <c r="A29" s="11" t="s">
        <v>202</v>
      </c>
      <c r="B29" s="10"/>
      <c r="C29" s="10"/>
      <c r="D29" s="10"/>
      <c r="E29" s="10"/>
      <c r="F29" s="10"/>
      <c r="G29" s="10"/>
      <c r="H29" s="10"/>
      <c r="I29" s="10"/>
      <c r="J29" s="248"/>
      <c r="K29" s="405"/>
    </row>
    <row r="30" spans="1:256" ht="8.4499999999999993" customHeight="1" x14ac:dyDescent="0.3">
      <c r="A30" s="414" t="s">
        <v>196</v>
      </c>
      <c r="B30" s="406" t="s">
        <v>21</v>
      </c>
      <c r="C30" s="407"/>
      <c r="D30" s="406" t="s">
        <v>24</v>
      </c>
      <c r="E30" s="407"/>
      <c r="F30" s="418" t="s">
        <v>197</v>
      </c>
      <c r="G30" s="418" t="s">
        <v>67</v>
      </c>
      <c r="H30" s="418" t="s">
        <v>70</v>
      </c>
      <c r="I30" s="419" t="s">
        <v>5</v>
      </c>
      <c r="J30" s="437" t="s">
        <v>198</v>
      </c>
      <c r="K30" s="405"/>
    </row>
    <row r="31" spans="1:256" ht="14.45" customHeight="1" x14ac:dyDescent="0.3">
      <c r="A31" s="415"/>
      <c r="B31" s="408"/>
      <c r="C31" s="409"/>
      <c r="D31" s="408"/>
      <c r="E31" s="409"/>
      <c r="F31" s="401"/>
      <c r="G31" s="401"/>
      <c r="H31" s="401"/>
      <c r="I31" s="403"/>
      <c r="J31" s="438"/>
      <c r="K31" s="405"/>
    </row>
    <row r="32" spans="1:256" ht="23.45" customHeight="1" x14ac:dyDescent="0.35">
      <c r="A32" s="242"/>
      <c r="B32" s="243"/>
      <c r="C32" s="244"/>
      <c r="D32" s="243"/>
      <c r="E32" s="244"/>
      <c r="F32" s="242"/>
      <c r="G32" s="242"/>
      <c r="H32" s="242"/>
      <c r="I32" s="263"/>
      <c r="J32" s="258"/>
      <c r="K32" s="405"/>
    </row>
    <row r="33" spans="1:256" ht="23.25" customHeight="1" x14ac:dyDescent="0.35">
      <c r="A33" s="253" t="s">
        <v>199</v>
      </c>
      <c r="B33" s="416" t="s">
        <v>200</v>
      </c>
      <c r="C33" s="417"/>
      <c r="D33" s="416" t="s">
        <v>91</v>
      </c>
      <c r="E33" s="436"/>
      <c r="F33" s="94" t="s">
        <v>200</v>
      </c>
      <c r="G33" s="260">
        <v>16000000</v>
      </c>
      <c r="H33" s="94" t="s">
        <v>91</v>
      </c>
      <c r="I33" s="256">
        <f>SUM(B33:H33)</f>
        <v>16000000</v>
      </c>
      <c r="J33" s="258"/>
      <c r="K33" s="405"/>
    </row>
    <row r="34" spans="1:256" ht="20.100000000000001" customHeight="1" x14ac:dyDescent="0.35">
      <c r="A34" s="242"/>
      <c r="B34" s="243"/>
      <c r="C34" s="244"/>
      <c r="D34" s="243"/>
      <c r="E34" s="244"/>
      <c r="F34" s="242"/>
      <c r="G34" s="242"/>
      <c r="H34" s="242"/>
      <c r="I34" s="243"/>
      <c r="J34" s="258"/>
      <c r="K34" s="405"/>
    </row>
    <row r="35" spans="1:256" ht="20.100000000000001" customHeight="1" x14ac:dyDescent="0.35">
      <c r="A35" s="242"/>
      <c r="B35" s="243"/>
      <c r="C35" s="244"/>
      <c r="D35" s="243"/>
      <c r="E35" s="244"/>
      <c r="F35" s="242"/>
      <c r="G35" s="242"/>
      <c r="H35" s="242"/>
      <c r="I35" s="243"/>
      <c r="J35" s="258"/>
      <c r="K35" s="405"/>
    </row>
    <row r="36" spans="1:256" ht="20.100000000000001" customHeight="1" x14ac:dyDescent="0.35">
      <c r="A36" s="242"/>
      <c r="B36" s="243"/>
      <c r="C36" s="244"/>
      <c r="D36" s="243"/>
      <c r="E36" s="244"/>
      <c r="F36" s="242"/>
      <c r="G36" s="242"/>
      <c r="H36" s="242"/>
      <c r="I36" s="243"/>
      <c r="J36" s="258"/>
      <c r="K36" s="405"/>
    </row>
    <row r="37" spans="1:256" ht="20.100000000000001" customHeight="1" x14ac:dyDescent="0.35">
      <c r="A37" s="242"/>
      <c r="B37" s="243"/>
      <c r="C37" s="244"/>
      <c r="D37" s="243"/>
      <c r="E37" s="244"/>
      <c r="F37" s="242"/>
      <c r="G37" s="242"/>
      <c r="H37" s="242"/>
      <c r="I37" s="243"/>
      <c r="J37" s="258"/>
      <c r="K37" s="405"/>
    </row>
    <row r="38" spans="1:256" ht="20.100000000000001" customHeight="1" x14ac:dyDescent="0.35">
      <c r="A38" s="242"/>
      <c r="B38" s="243"/>
      <c r="C38" s="244"/>
      <c r="D38" s="243"/>
      <c r="E38" s="244"/>
      <c r="F38" s="242"/>
      <c r="G38" s="242"/>
      <c r="H38" s="242"/>
      <c r="I38" s="243"/>
      <c r="J38" s="258"/>
      <c r="K38" s="405"/>
    </row>
    <row r="39" spans="1:256" ht="20.100000000000001" customHeight="1" x14ac:dyDescent="0.35">
      <c r="A39" s="242"/>
      <c r="B39" s="243"/>
      <c r="C39" s="244"/>
      <c r="D39" s="243"/>
      <c r="E39" s="244"/>
      <c r="F39" s="242"/>
      <c r="G39" s="242"/>
      <c r="H39" s="242"/>
      <c r="I39" s="243"/>
      <c r="J39" s="258"/>
      <c r="K39" s="405"/>
    </row>
    <row r="40" spans="1:256" ht="20.100000000000001" customHeight="1" x14ac:dyDescent="0.35">
      <c r="A40" s="242"/>
      <c r="B40" s="243"/>
      <c r="C40" s="244"/>
      <c r="D40" s="243"/>
      <c r="E40" s="244"/>
      <c r="F40" s="242"/>
      <c r="G40" s="242"/>
      <c r="H40" s="242"/>
      <c r="I40" s="243"/>
      <c r="J40" s="258"/>
      <c r="K40" s="405"/>
    </row>
    <row r="41" spans="1:256" ht="20.100000000000001" customHeight="1" x14ac:dyDescent="0.35">
      <c r="A41" s="242"/>
      <c r="B41" s="243"/>
      <c r="C41" s="244"/>
      <c r="D41" s="243"/>
      <c r="E41" s="244"/>
      <c r="F41" s="242"/>
      <c r="G41" s="242"/>
      <c r="H41" s="242"/>
      <c r="I41" s="243"/>
      <c r="J41" s="258"/>
      <c r="K41" s="405"/>
    </row>
    <row r="42" spans="1:256" ht="20.100000000000001" customHeight="1" x14ac:dyDescent="0.35">
      <c r="A42" s="242"/>
      <c r="B42" s="245"/>
      <c r="C42" s="246"/>
      <c r="D42" s="245"/>
      <c r="E42" s="246"/>
      <c r="F42" s="247"/>
      <c r="G42" s="247"/>
      <c r="H42" s="247"/>
      <c r="I42" s="245"/>
      <c r="J42" s="258"/>
      <c r="K42" s="405"/>
    </row>
    <row r="43" spans="1:256" ht="23.25" customHeight="1" x14ac:dyDescent="0.35">
      <c r="A43" s="264" t="s">
        <v>201</v>
      </c>
      <c r="B43" s="426" t="s">
        <v>91</v>
      </c>
      <c r="C43" s="427"/>
      <c r="D43" s="385" t="s">
        <v>91</v>
      </c>
      <c r="E43" s="441"/>
      <c r="F43" s="89">
        <f>SUM(F33:F42)</f>
        <v>0</v>
      </c>
      <c r="G43" s="40">
        <f>SUM(G33:G42)</f>
        <v>16000000</v>
      </c>
      <c r="H43" s="88" t="s">
        <v>91</v>
      </c>
      <c r="I43" s="93">
        <f>SUM(I33:I42)</f>
        <v>16000000</v>
      </c>
      <c r="J43" s="259"/>
      <c r="K43" s="405"/>
    </row>
    <row r="44" spans="1:256" ht="23.25" customHeight="1" x14ac:dyDescent="0.35">
      <c r="A44" s="106"/>
      <c r="B44" s="230"/>
      <c r="C44" s="83"/>
      <c r="D44" s="230"/>
      <c r="E44" s="233"/>
      <c r="F44" s="83"/>
      <c r="G44" s="84"/>
      <c r="H44" s="230"/>
      <c r="I44" s="84"/>
      <c r="J44" s="248"/>
      <c r="K44" s="252"/>
    </row>
    <row r="45" spans="1:256" s="6" customFormat="1" ht="23.25" customHeight="1" x14ac:dyDescent="0.35">
      <c r="A45" s="106"/>
      <c r="B45" s="106"/>
      <c r="C45" s="261"/>
      <c r="D45" s="106"/>
      <c r="E45" s="262"/>
      <c r="F45" s="261"/>
      <c r="G45" s="13"/>
      <c r="H45" s="106"/>
      <c r="I45" s="13"/>
      <c r="J45" s="248"/>
      <c r="K45" s="25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29.25" customHeight="1" x14ac:dyDescent="0.4">
      <c r="A46" s="366" t="s">
        <v>246</v>
      </c>
      <c r="B46" s="367"/>
      <c r="C46" s="367"/>
      <c r="D46" s="367"/>
      <c r="E46" s="367"/>
      <c r="F46" s="367"/>
      <c r="G46" s="367"/>
      <c r="H46" s="367"/>
      <c r="I46" s="367"/>
      <c r="J46" s="367"/>
      <c r="K46" s="404" t="s">
        <v>321</v>
      </c>
    </row>
    <row r="47" spans="1:256" ht="26.45" customHeight="1" x14ac:dyDescent="0.35">
      <c r="A47" s="366" t="s">
        <v>84</v>
      </c>
      <c r="B47" s="367"/>
      <c r="C47" s="367"/>
      <c r="D47" s="367"/>
      <c r="E47" s="367"/>
      <c r="F47" s="367"/>
      <c r="G47" s="367"/>
      <c r="H47" s="367"/>
      <c r="I47" s="367"/>
      <c r="J47" s="367"/>
      <c r="K47" s="405"/>
    </row>
    <row r="48" spans="1:256" ht="26.45" customHeight="1" x14ac:dyDescent="0.35">
      <c r="A48" s="366" t="s">
        <v>194</v>
      </c>
      <c r="B48" s="367"/>
      <c r="C48" s="367"/>
      <c r="D48" s="367"/>
      <c r="E48" s="367"/>
      <c r="F48" s="367"/>
      <c r="G48" s="367"/>
      <c r="H48" s="367"/>
      <c r="I48" s="367"/>
      <c r="J48" s="367"/>
      <c r="K48" s="405"/>
    </row>
    <row r="49" spans="1:11" ht="26.45" customHeight="1" x14ac:dyDescent="0.35">
      <c r="A49" s="366" t="s">
        <v>186</v>
      </c>
      <c r="B49" s="367"/>
      <c r="C49" s="367"/>
      <c r="D49" s="367"/>
      <c r="E49" s="367"/>
      <c r="F49" s="367"/>
      <c r="G49" s="367"/>
      <c r="H49" s="367"/>
      <c r="I49" s="367"/>
      <c r="J49" s="367"/>
      <c r="K49" s="405"/>
    </row>
    <row r="50" spans="1:11" ht="24" customHeight="1" x14ac:dyDescent="0.3">
      <c r="A50" s="70"/>
      <c r="B50" s="70"/>
      <c r="C50" s="70"/>
      <c r="D50" s="70"/>
      <c r="E50" s="70"/>
      <c r="F50" s="70"/>
      <c r="G50" s="70"/>
      <c r="H50" s="70"/>
      <c r="I50" s="70"/>
      <c r="J50" s="248"/>
      <c r="K50" s="405"/>
    </row>
    <row r="51" spans="1:11" ht="23.45" customHeight="1" x14ac:dyDescent="0.35">
      <c r="A51" s="388" t="s">
        <v>196</v>
      </c>
      <c r="B51" s="275" t="s">
        <v>203</v>
      </c>
      <c r="C51" s="276" t="s">
        <v>203</v>
      </c>
      <c r="D51" s="290" t="s">
        <v>204</v>
      </c>
      <c r="E51" s="292" t="s">
        <v>205</v>
      </c>
      <c r="F51" s="119" t="s">
        <v>206</v>
      </c>
      <c r="G51" s="277" t="s">
        <v>207</v>
      </c>
      <c r="H51" s="278"/>
      <c r="I51" s="393" t="s">
        <v>5</v>
      </c>
      <c r="J51" s="412" t="s">
        <v>198</v>
      </c>
      <c r="K51" s="405"/>
    </row>
    <row r="52" spans="1:11" ht="23.45" customHeight="1" x14ac:dyDescent="0.35">
      <c r="A52" s="389"/>
      <c r="B52" s="279" t="s">
        <v>208</v>
      </c>
      <c r="C52" s="280" t="s">
        <v>209</v>
      </c>
      <c r="D52" s="291" t="s">
        <v>210</v>
      </c>
      <c r="E52" s="293" t="s">
        <v>211</v>
      </c>
      <c r="F52" s="96" t="s">
        <v>212</v>
      </c>
      <c r="G52" s="281" t="s">
        <v>213</v>
      </c>
      <c r="H52" s="282"/>
      <c r="I52" s="394"/>
      <c r="J52" s="413"/>
      <c r="K52" s="405"/>
    </row>
    <row r="53" spans="1:11" ht="23.45" customHeight="1" x14ac:dyDescent="0.35">
      <c r="A53" s="236"/>
      <c r="B53" s="237"/>
      <c r="C53" s="265"/>
      <c r="D53" s="237"/>
      <c r="E53" s="265"/>
      <c r="F53" s="266"/>
      <c r="G53" s="237"/>
      <c r="H53" s="238"/>
      <c r="I53" s="255"/>
      <c r="J53" s="257"/>
      <c r="K53" s="405"/>
    </row>
    <row r="54" spans="1:11" ht="23.45" customHeight="1" x14ac:dyDescent="0.35">
      <c r="A54" s="294" t="s">
        <v>216</v>
      </c>
      <c r="B54" s="267">
        <v>1128000</v>
      </c>
      <c r="C54" s="231">
        <v>500000</v>
      </c>
      <c r="D54" s="267">
        <v>2000000</v>
      </c>
      <c r="E54" s="231">
        <v>0</v>
      </c>
      <c r="F54" s="95">
        <v>454000</v>
      </c>
      <c r="G54" s="268" t="s">
        <v>214</v>
      </c>
      <c r="H54" s="269"/>
      <c r="I54" s="256">
        <f>SUM(B54:H54)</f>
        <v>4082000</v>
      </c>
      <c r="J54" s="258"/>
      <c r="K54" s="405"/>
    </row>
    <row r="55" spans="1:11" ht="20.100000000000001" customHeight="1" x14ac:dyDescent="0.35">
      <c r="A55" s="242"/>
      <c r="B55" s="243"/>
      <c r="C55" s="270"/>
      <c r="D55" s="243"/>
      <c r="E55" s="270"/>
      <c r="F55" s="242"/>
      <c r="G55" s="243"/>
      <c r="H55" s="244"/>
      <c r="I55" s="243"/>
      <c r="J55" s="258"/>
      <c r="K55" s="405"/>
    </row>
    <row r="56" spans="1:11" ht="20.100000000000001" customHeight="1" x14ac:dyDescent="0.35">
      <c r="A56" s="242"/>
      <c r="B56" s="243"/>
      <c r="C56" s="270"/>
      <c r="D56" s="243"/>
      <c r="E56" s="270"/>
      <c r="F56" s="242"/>
      <c r="G56" s="243"/>
      <c r="H56" s="244"/>
      <c r="I56" s="243"/>
      <c r="J56" s="258"/>
      <c r="K56" s="405"/>
    </row>
    <row r="57" spans="1:11" ht="20.100000000000001" customHeight="1" x14ac:dyDescent="0.35">
      <c r="A57" s="242"/>
      <c r="B57" s="243"/>
      <c r="C57" s="270"/>
      <c r="D57" s="243"/>
      <c r="E57" s="270"/>
      <c r="F57" s="242"/>
      <c r="G57" s="243"/>
      <c r="H57" s="244"/>
      <c r="I57" s="243"/>
      <c r="J57" s="258"/>
      <c r="K57" s="405"/>
    </row>
    <row r="58" spans="1:11" ht="20.100000000000001" customHeight="1" x14ac:dyDescent="0.35">
      <c r="A58" s="242"/>
      <c r="B58" s="243"/>
      <c r="C58" s="270"/>
      <c r="D58" s="243"/>
      <c r="E58" s="270"/>
      <c r="F58" s="242"/>
      <c r="G58" s="243"/>
      <c r="H58" s="244"/>
      <c r="I58" s="243"/>
      <c r="J58" s="258"/>
      <c r="K58" s="405"/>
    </row>
    <row r="59" spans="1:11" ht="20.100000000000001" customHeight="1" x14ac:dyDescent="0.35">
      <c r="A59" s="242"/>
      <c r="B59" s="243"/>
      <c r="C59" s="270"/>
      <c r="D59" s="243"/>
      <c r="E59" s="270"/>
      <c r="F59" s="242"/>
      <c r="G59" s="243"/>
      <c r="H59" s="244"/>
      <c r="I59" s="243"/>
      <c r="J59" s="258"/>
      <c r="K59" s="405"/>
    </row>
    <row r="60" spans="1:11" ht="20.100000000000001" customHeight="1" x14ac:dyDescent="0.35">
      <c r="A60" s="242"/>
      <c r="B60" s="243"/>
      <c r="C60" s="270"/>
      <c r="D60" s="243"/>
      <c r="E60" s="270"/>
      <c r="F60" s="242"/>
      <c r="G60" s="243"/>
      <c r="H60" s="244"/>
      <c r="I60" s="243"/>
      <c r="J60" s="258"/>
      <c r="K60" s="405"/>
    </row>
    <row r="61" spans="1:11" ht="20.100000000000001" customHeight="1" x14ac:dyDescent="0.35">
      <c r="A61" s="242"/>
      <c r="B61" s="243"/>
      <c r="C61" s="270"/>
      <c r="D61" s="243"/>
      <c r="E61" s="270"/>
      <c r="F61" s="242"/>
      <c r="G61" s="243"/>
      <c r="H61" s="244"/>
      <c r="I61" s="243"/>
      <c r="J61" s="258"/>
      <c r="K61" s="405"/>
    </row>
    <row r="62" spans="1:11" ht="20.100000000000001" customHeight="1" x14ac:dyDescent="0.35">
      <c r="A62" s="242"/>
      <c r="B62" s="243"/>
      <c r="C62" s="270"/>
      <c r="D62" s="243"/>
      <c r="E62" s="270"/>
      <c r="F62" s="242"/>
      <c r="G62" s="243"/>
      <c r="H62" s="244"/>
      <c r="I62" s="243"/>
      <c r="J62" s="258"/>
      <c r="K62" s="405"/>
    </row>
    <row r="63" spans="1:11" ht="20.100000000000001" customHeight="1" x14ac:dyDescent="0.35">
      <c r="A63" s="242"/>
      <c r="B63" s="243"/>
      <c r="C63" s="270"/>
      <c r="D63" s="243"/>
      <c r="E63" s="270"/>
      <c r="F63" s="242"/>
      <c r="G63" s="243"/>
      <c r="H63" s="244"/>
      <c r="I63" s="243"/>
      <c r="J63" s="258"/>
      <c r="K63" s="405"/>
    </row>
    <row r="64" spans="1:11" ht="20.100000000000001" customHeight="1" x14ac:dyDescent="0.35">
      <c r="A64" s="242"/>
      <c r="B64" s="245"/>
      <c r="C64" s="271"/>
      <c r="D64" s="245"/>
      <c r="E64" s="271"/>
      <c r="F64" s="247"/>
      <c r="G64" s="245"/>
      <c r="H64" s="246"/>
      <c r="I64" s="245"/>
      <c r="J64" s="258"/>
      <c r="K64" s="405"/>
    </row>
    <row r="65" spans="1:256" ht="23.45" customHeight="1" x14ac:dyDescent="0.35">
      <c r="A65" s="264" t="s">
        <v>201</v>
      </c>
      <c r="B65" s="274">
        <f>SUM(B54:B64)</f>
        <v>1128000</v>
      </c>
      <c r="C65" s="232">
        <f>SUM(C54:C64)</f>
        <v>500000</v>
      </c>
      <c r="D65" s="92">
        <f>SUM(D54:D64)</f>
        <v>2000000</v>
      </c>
      <c r="E65" s="250">
        <f>SUM(E54:E64)</f>
        <v>0</v>
      </c>
      <c r="F65" s="89">
        <f>SUM(F54:F64)</f>
        <v>454000</v>
      </c>
      <c r="G65" s="272" t="s">
        <v>214</v>
      </c>
      <c r="H65" s="273"/>
      <c r="I65" s="93">
        <f>SUM(I54:I64)</f>
        <v>4082000</v>
      </c>
      <c r="J65" s="259"/>
      <c r="K65" s="405"/>
    </row>
    <row r="66" spans="1:256" ht="23.45" customHeight="1" x14ac:dyDescent="0.35">
      <c r="A66" s="106"/>
      <c r="B66" s="177"/>
      <c r="C66" s="177"/>
      <c r="D66" s="177"/>
      <c r="E66" s="83"/>
      <c r="F66" s="83"/>
      <c r="G66" s="234"/>
      <c r="H66" s="235"/>
      <c r="I66" s="84"/>
      <c r="J66" s="248"/>
      <c r="K66" s="252"/>
    </row>
    <row r="67" spans="1:256" s="6" customFormat="1" ht="23.45" customHeight="1" x14ac:dyDescent="0.35">
      <c r="A67" s="106"/>
      <c r="B67" s="191"/>
      <c r="C67" s="191"/>
      <c r="D67" s="191"/>
      <c r="E67" s="261"/>
      <c r="F67" s="261"/>
      <c r="G67" s="24"/>
      <c r="H67" s="283"/>
      <c r="I67" s="13"/>
      <c r="J67" s="248"/>
      <c r="K67" s="25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30.75" customHeight="1" x14ac:dyDescent="0.4">
      <c r="A68" s="366" t="s">
        <v>246</v>
      </c>
      <c r="B68" s="367"/>
      <c r="C68" s="367"/>
      <c r="D68" s="367"/>
      <c r="E68" s="367"/>
      <c r="F68" s="367"/>
      <c r="G68" s="367"/>
      <c r="H68" s="367"/>
      <c r="I68" s="367"/>
      <c r="J68" s="367"/>
      <c r="K68" s="404" t="s">
        <v>326</v>
      </c>
    </row>
    <row r="69" spans="1:256" ht="26.45" customHeight="1" x14ac:dyDescent="0.35">
      <c r="A69" s="366" t="s">
        <v>84</v>
      </c>
      <c r="B69" s="367"/>
      <c r="C69" s="367"/>
      <c r="D69" s="367"/>
      <c r="E69" s="367"/>
      <c r="F69" s="367"/>
      <c r="G69" s="367"/>
      <c r="H69" s="367"/>
      <c r="I69" s="367"/>
      <c r="J69" s="367"/>
      <c r="K69" s="405"/>
    </row>
    <row r="70" spans="1:256" ht="20.100000000000001" customHeight="1" x14ac:dyDescent="0.3">
      <c r="A70" s="10"/>
      <c r="B70" s="70"/>
      <c r="C70" s="70"/>
      <c r="D70" s="70"/>
      <c r="E70" s="70"/>
      <c r="F70" s="70"/>
      <c r="G70" s="70"/>
      <c r="H70" s="70"/>
      <c r="I70" s="70"/>
      <c r="J70" s="248"/>
      <c r="K70" s="405"/>
    </row>
    <row r="71" spans="1:256" ht="23.45" customHeight="1" x14ac:dyDescent="0.3">
      <c r="A71" s="434" t="s">
        <v>196</v>
      </c>
      <c r="B71" s="432" t="s">
        <v>21</v>
      </c>
      <c r="C71" s="429"/>
      <c r="D71" s="428" t="s">
        <v>24</v>
      </c>
      <c r="E71" s="429"/>
      <c r="F71" s="388" t="s">
        <v>197</v>
      </c>
      <c r="G71" s="388" t="s">
        <v>67</v>
      </c>
      <c r="H71" s="388" t="s">
        <v>70</v>
      </c>
      <c r="I71" s="393" t="s">
        <v>5</v>
      </c>
      <c r="J71" s="412" t="s">
        <v>198</v>
      </c>
      <c r="K71" s="405"/>
    </row>
    <row r="72" spans="1:256" ht="23.45" customHeight="1" x14ac:dyDescent="0.3">
      <c r="A72" s="435"/>
      <c r="B72" s="433"/>
      <c r="C72" s="431"/>
      <c r="D72" s="430"/>
      <c r="E72" s="431"/>
      <c r="F72" s="389"/>
      <c r="G72" s="389"/>
      <c r="H72" s="389"/>
      <c r="I72" s="394"/>
      <c r="J72" s="413"/>
      <c r="K72" s="405"/>
    </row>
    <row r="73" spans="1:256" ht="23.45" customHeight="1" x14ac:dyDescent="0.35">
      <c r="A73" s="284" t="s">
        <v>171</v>
      </c>
      <c r="B73" s="237"/>
      <c r="C73" s="238"/>
      <c r="D73" s="237"/>
      <c r="E73" s="238"/>
      <c r="F73" s="236"/>
      <c r="G73" s="236"/>
      <c r="H73" s="236"/>
      <c r="I73" s="255"/>
      <c r="J73" s="257"/>
      <c r="K73" s="405"/>
    </row>
    <row r="74" spans="1:256" ht="23.45" customHeight="1" x14ac:dyDescent="0.35">
      <c r="A74" s="97" t="s">
        <v>215</v>
      </c>
      <c r="B74" s="239"/>
      <c r="C74" s="244"/>
      <c r="D74" s="239"/>
      <c r="E74" s="240"/>
      <c r="F74" s="242"/>
      <c r="G74" s="260"/>
      <c r="H74" s="242"/>
      <c r="I74" s="256"/>
      <c r="J74" s="258"/>
      <c r="K74" s="405"/>
    </row>
    <row r="75" spans="1:256" ht="23.45" customHeight="1" x14ac:dyDescent="0.35">
      <c r="A75" s="295" t="s">
        <v>233</v>
      </c>
      <c r="B75" s="239"/>
      <c r="C75" s="240">
        <v>2802000</v>
      </c>
      <c r="D75" s="239"/>
      <c r="E75" s="240">
        <v>1931000</v>
      </c>
      <c r="F75" s="94" t="s">
        <v>200</v>
      </c>
      <c r="G75" s="241">
        <v>135100</v>
      </c>
      <c r="H75" s="95">
        <v>4000</v>
      </c>
      <c r="I75" s="285">
        <f>SUM(C75:H75)</f>
        <v>4872100</v>
      </c>
      <c r="J75" s="258"/>
      <c r="K75" s="405"/>
    </row>
    <row r="76" spans="1:256" ht="23.45" customHeight="1" x14ac:dyDescent="0.35">
      <c r="A76" s="295" t="s">
        <v>234</v>
      </c>
      <c r="B76" s="98"/>
      <c r="C76" s="99" t="s">
        <v>200</v>
      </c>
      <c r="D76" s="98"/>
      <c r="E76" s="99" t="s">
        <v>200</v>
      </c>
      <c r="F76" s="94" t="s">
        <v>200</v>
      </c>
      <c r="G76" s="95">
        <v>16000000</v>
      </c>
      <c r="H76" s="94" t="s">
        <v>91</v>
      </c>
      <c r="I76" s="285">
        <f>SUM(C76:H76)</f>
        <v>16000000</v>
      </c>
      <c r="J76" s="258"/>
      <c r="K76" s="405"/>
    </row>
    <row r="77" spans="1:256" ht="23.45" customHeight="1" x14ac:dyDescent="0.35">
      <c r="A77" s="242"/>
      <c r="B77" s="243"/>
      <c r="C77" s="244"/>
      <c r="D77" s="243"/>
      <c r="E77" s="244"/>
      <c r="F77" s="242"/>
      <c r="G77" s="242"/>
      <c r="H77" s="242"/>
      <c r="I77" s="263"/>
      <c r="J77" s="258"/>
      <c r="K77" s="405"/>
    </row>
    <row r="78" spans="1:256" ht="20.100000000000001" customHeight="1" x14ac:dyDescent="0.35">
      <c r="A78" s="242"/>
      <c r="B78" s="245"/>
      <c r="C78" s="246"/>
      <c r="D78" s="245"/>
      <c r="E78" s="246"/>
      <c r="F78" s="247"/>
      <c r="G78" s="247"/>
      <c r="H78" s="247"/>
      <c r="I78" s="245"/>
      <c r="J78" s="258"/>
      <c r="K78" s="405"/>
    </row>
    <row r="79" spans="1:256" ht="23.45" customHeight="1" x14ac:dyDescent="0.35">
      <c r="A79" s="264" t="s">
        <v>201</v>
      </c>
      <c r="B79" s="286"/>
      <c r="C79" s="91">
        <f>SUM(C74:C78)</f>
        <v>2802000</v>
      </c>
      <c r="D79" s="93"/>
      <c r="E79" s="91">
        <f>SUM(E74:E78)</f>
        <v>1931000</v>
      </c>
      <c r="F79" s="88" t="s">
        <v>91</v>
      </c>
      <c r="G79" s="40">
        <f>SUM(G74:G78)</f>
        <v>16135100</v>
      </c>
      <c r="H79" s="40">
        <f>SUM(H74:H78)</f>
        <v>4000</v>
      </c>
      <c r="I79" s="93">
        <f>SUM(I75:I78)</f>
        <v>20872100</v>
      </c>
      <c r="J79" s="259"/>
      <c r="K79" s="405"/>
    </row>
    <row r="80" spans="1:256" ht="23.45" customHeight="1" x14ac:dyDescent="0.35">
      <c r="A80" s="107"/>
      <c r="B80" s="84"/>
      <c r="C80" s="85"/>
      <c r="D80" s="84"/>
      <c r="E80" s="84"/>
      <c r="F80" s="85"/>
      <c r="G80" s="84"/>
      <c r="H80" s="84"/>
      <c r="I80" s="84"/>
      <c r="J80" s="248"/>
      <c r="K80" s="405"/>
    </row>
    <row r="81" spans="1:256" ht="29.45" customHeight="1" x14ac:dyDescent="0.4">
      <c r="A81" s="10"/>
      <c r="B81" s="10"/>
      <c r="C81" s="10"/>
      <c r="D81" s="90" t="s">
        <v>186</v>
      </c>
      <c r="E81" s="12"/>
      <c r="F81" s="12"/>
      <c r="G81" s="12"/>
      <c r="H81" s="12"/>
      <c r="I81" s="12"/>
      <c r="J81" s="248"/>
      <c r="K81" s="405"/>
    </row>
    <row r="82" spans="1:256" ht="23.45" customHeight="1" x14ac:dyDescent="0.35">
      <c r="A82" s="10"/>
      <c r="B82" s="10"/>
      <c r="C82" s="10"/>
      <c r="D82" s="11" t="s">
        <v>216</v>
      </c>
      <c r="E82" s="12"/>
      <c r="F82" s="12"/>
      <c r="G82" s="12"/>
      <c r="H82" s="13">
        <f>SUM(H83:H86)</f>
        <v>4082000</v>
      </c>
      <c r="I82" s="14" t="s">
        <v>6</v>
      </c>
      <c r="J82" s="248"/>
      <c r="K82" s="405"/>
    </row>
    <row r="83" spans="1:256" s="4" customFormat="1" ht="23.45" customHeight="1" x14ac:dyDescent="0.35">
      <c r="A83" s="15"/>
      <c r="B83" s="15"/>
      <c r="C83" s="15"/>
      <c r="D83" s="16" t="s">
        <v>217</v>
      </c>
      <c r="E83" s="105"/>
      <c r="F83" s="105"/>
      <c r="G83" s="105"/>
      <c r="H83" s="17">
        <v>1128000</v>
      </c>
      <c r="I83" s="26" t="s">
        <v>6</v>
      </c>
      <c r="J83" s="248"/>
      <c r="K83" s="40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23.45" customHeight="1" x14ac:dyDescent="0.35">
      <c r="A84" s="15"/>
      <c r="B84" s="15"/>
      <c r="C84" s="15"/>
      <c r="D84" s="16" t="s">
        <v>218</v>
      </c>
      <c r="E84" s="105"/>
      <c r="F84" s="105"/>
      <c r="G84" s="105"/>
      <c r="H84" s="17">
        <v>500000</v>
      </c>
      <c r="I84" s="26" t="s">
        <v>6</v>
      </c>
      <c r="J84" s="248"/>
      <c r="K84" s="40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4" customFormat="1" ht="23.45" customHeight="1" x14ac:dyDescent="0.35">
      <c r="A85" s="15"/>
      <c r="B85" s="15"/>
      <c r="C85" s="15"/>
      <c r="D85" s="410" t="s">
        <v>235</v>
      </c>
      <c r="E85" s="411"/>
      <c r="F85" s="411"/>
      <c r="G85" s="105"/>
      <c r="H85" s="28">
        <v>2000000</v>
      </c>
      <c r="I85" s="26" t="s">
        <v>6</v>
      </c>
      <c r="J85" s="248"/>
      <c r="K85" s="40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23.45" customHeight="1" x14ac:dyDescent="0.35">
      <c r="A86" s="15"/>
      <c r="B86" s="15"/>
      <c r="C86" s="15"/>
      <c r="D86" s="424" t="s">
        <v>219</v>
      </c>
      <c r="E86" s="425"/>
      <c r="F86" s="425"/>
      <c r="G86" s="105"/>
      <c r="H86" s="28">
        <v>454000</v>
      </c>
      <c r="I86" s="26" t="s">
        <v>6</v>
      </c>
      <c r="J86" s="248"/>
      <c r="K86" s="40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</sheetData>
  <mergeCells count="53">
    <mergeCell ref="K1:K20"/>
    <mergeCell ref="G71:G72"/>
    <mergeCell ref="A68:J68"/>
    <mergeCell ref="K24:K43"/>
    <mergeCell ref="A3:J3"/>
    <mergeCell ref="A1:J1"/>
    <mergeCell ref="D33:E33"/>
    <mergeCell ref="A47:J47"/>
    <mergeCell ref="J30:J31"/>
    <mergeCell ref="B20:C20"/>
    <mergeCell ref="A27:J27"/>
    <mergeCell ref="A26:J26"/>
    <mergeCell ref="D43:E43"/>
    <mergeCell ref="A2:J2"/>
    <mergeCell ref="D7:E8"/>
    <mergeCell ref="B7:C8"/>
    <mergeCell ref="A51:A52"/>
    <mergeCell ref="D86:F86"/>
    <mergeCell ref="B43:C43"/>
    <mergeCell ref="A49:J49"/>
    <mergeCell ref="A46:J46"/>
    <mergeCell ref="J71:J72"/>
    <mergeCell ref="F71:F72"/>
    <mergeCell ref="D71:E72"/>
    <mergeCell ref="B71:C72"/>
    <mergeCell ref="H71:H72"/>
    <mergeCell ref="A71:A72"/>
    <mergeCell ref="A4:J4"/>
    <mergeCell ref="G30:G31"/>
    <mergeCell ref="F30:F31"/>
    <mergeCell ref="I30:I31"/>
    <mergeCell ref="H7:H8"/>
    <mergeCell ref="A25:J25"/>
    <mergeCell ref="A24:J24"/>
    <mergeCell ref="B10:C10"/>
    <mergeCell ref="H30:H31"/>
    <mergeCell ref="A7:A8"/>
    <mergeCell ref="K46:K65"/>
    <mergeCell ref="A69:J69"/>
    <mergeCell ref="D30:E31"/>
    <mergeCell ref="I7:I8"/>
    <mergeCell ref="D85:F85"/>
    <mergeCell ref="A48:J48"/>
    <mergeCell ref="J7:J8"/>
    <mergeCell ref="F7:F8"/>
    <mergeCell ref="A30:A31"/>
    <mergeCell ref="I71:I72"/>
    <mergeCell ref="B30:C31"/>
    <mergeCell ref="G7:G8"/>
    <mergeCell ref="I51:I52"/>
    <mergeCell ref="B33:C33"/>
    <mergeCell ref="K68:K86"/>
    <mergeCell ref="J51:J52"/>
  </mergeCells>
  <pageMargins left="0.78740157480314965" right="0.23622047244094491" top="0.98425196850393704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รายรับ</vt:lpstr>
      <vt:lpstr>รายจ่าย</vt:lpstr>
      <vt:lpstr>บัญชี</vt:lpstr>
      <vt:lpstr>วัตถุประสงค์</vt:lpstr>
      <vt:lpstr>ตาราง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2019-07-31T08:29:08Z</cp:lastPrinted>
  <dcterms:created xsi:type="dcterms:W3CDTF">2019-07-18T20:28:50Z</dcterms:created>
  <dcterms:modified xsi:type="dcterms:W3CDTF">2019-07-31T08:29:18Z</dcterms:modified>
</cp:coreProperties>
</file>