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980" windowHeight="1110" activeTab="1"/>
  </bookViews>
  <sheets>
    <sheet name="สน.ปลัด1 บริหารฯ" sheetId="1" r:id="rId1"/>
    <sheet name="สน.ปลัด1 รักษาความสงบ" sheetId="2" r:id="rId2"/>
  </sheets>
  <externalReferences>
    <externalReference r:id="rId5"/>
  </externalReferences>
  <definedNames/>
  <calcPr fullCalcOnLoad="1"/>
</workbook>
</file>

<file path=xl/comments1.xml><?xml version="1.0" encoding="utf-8"?>
<comments xmlns="http://schemas.openxmlformats.org/spreadsheetml/2006/main">
  <authors>
    <author>GateKeeper</author>
  </authors>
  <commentList>
    <comment ref="A175" authorId="0">
      <text>
        <r>
          <rPr>
            <b/>
            <sz val="8"/>
            <rFont val="Tahoma"/>
            <family val="2"/>
          </rPr>
          <t>GateKeeper: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GateKeeper</author>
  </authors>
  <commentList>
    <comment ref="A55" authorId="0">
      <text>
        <r>
          <rPr>
            <b/>
            <sz val="8"/>
            <rFont val="Tahoma"/>
            <family val="2"/>
          </rPr>
          <t>GateKeeper:</t>
        </r>
        <r>
          <rPr>
            <sz val="8"/>
            <rFont val="Tahoma"/>
            <family val="2"/>
          </rPr>
          <t xml:space="preserve">
</t>
        </r>
      </text>
    </comment>
    <comment ref="A251" authorId="0">
      <text>
        <r>
          <rPr>
            <b/>
            <sz val="8"/>
            <rFont val="Tahoma"/>
            <family val="2"/>
          </rPr>
          <t>GateKeeper: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<sst xmlns="http://schemas.openxmlformats.org/spreadsheetml/2006/main" count="934" uniqueCount="377">
  <si>
    <t>รายงานรายละเอียดประมาณการรายจ่ายงบประมาณรายจ่ายทั่วไป</t>
  </si>
  <si>
    <t>เทศบาลนครนครสวรรค์</t>
  </si>
  <si>
    <t>อำเภอเมืองฯ          จังหวัดนครสวรรค์</t>
  </si>
  <si>
    <t>แผนงานบริหารงานทั่วไป (สำนักปลัดเทศบาล)</t>
  </si>
  <si>
    <t>งานบริหารทั่วไป</t>
  </si>
  <si>
    <t>รวม</t>
  </si>
  <si>
    <t>บาท</t>
  </si>
  <si>
    <t>งบบุคลากร (หมวดเงินเดือน ค่าจ้างประจำและค่าจ้างชั่วคราว)</t>
  </si>
  <si>
    <t>เงินเดือน(ฝ่ายการเมือง)</t>
  </si>
  <si>
    <t xml:space="preserve"> - เงินเดือนนายกเทศมนตรีและรองนายกเทศมนตรี</t>
  </si>
  <si>
    <t>จำนวน</t>
  </si>
  <si>
    <t>1. เงินเดือนนายกเทศมนตรี ในอัตรา 55,530 บาท/เดือน</t>
  </si>
  <si>
    <t>2. เงินเดือนรองนายกเทศมนตรีจำนวน 4 ราย ในอัตรา 30,540 บาท/เดือน/ราย</t>
  </si>
  <si>
    <t xml:space="preserve"> - เงินค่าตอบแทนเลขานุการนายกเทศมนตรีและที่ปรึกษานายกเทศมนตรี</t>
  </si>
  <si>
    <t>1. เงินค่าตอบแทนเลขานุการนายกเทศมนตรีจำนวน 4 ราย ในอัตรา 19,440 บาท/เดือน/ราย</t>
  </si>
  <si>
    <t>2. เงินค่าตอบแทนที่ปรึกษานายกเทศมนตรี จำนวน 1 ราย ในอัตรา 13,880 บาท/เดือน</t>
  </si>
  <si>
    <t>1. เงินค่าตอบแทนประธานสภา ในอัตรา 30,540 บาท/เดือน</t>
  </si>
  <si>
    <t>2. เงินค่าตอบแทนรองประธานสภา ในอัตรา 24,990 บาท/เดือน</t>
  </si>
  <si>
    <t>3. เงินค่าตอบแทนสมาชิกสภาเทศบาล จำนวน 22 ราย ในอัตรา 19,440 บาท/เดือน/ราย</t>
  </si>
  <si>
    <t xml:space="preserve"> - เงินค่าตอบแทนประจำตำแหน่งนายกเทศมนตรีและรองนายกเทศมนตรี</t>
  </si>
  <si>
    <t>1. เงินค่าตอบแทนประจำตำแหน่งนายกเทศมนตรี ในอัตรา 10,000 บาท/เดือน</t>
  </si>
  <si>
    <t>2. เงินค่าตอบแทนประจำตำแหน่งรองนายกเทศมนตรีจำนวน 4 ราย ในอัตรา 7,500  บาท/เดือน/ราย</t>
  </si>
  <si>
    <t>- เงินค่าตอบแทนพิเศษนายกเทศมนตรีและรองนายกเทศมนตรี</t>
  </si>
  <si>
    <t>1. เงินค่าตอบแทนพิเศษนายกเทศมนตรี ในอัตรา 10,000 บาท/เดือน</t>
  </si>
  <si>
    <t>2. เงินค่าตอบแทนพิเศษรองนายกเทศมนตรีจำนวน 4 ราย ในอัตรา 7,500 บาท/เดือน/ราย</t>
  </si>
  <si>
    <t xml:space="preserve"> - เงินประจำตำแหน่ง</t>
  </si>
  <si>
    <t xml:space="preserve"> - เงินเพิ่มต่าง ๆ ของพนักงาน</t>
  </si>
  <si>
    <t>1. เงินเพิ่มค่าตอบแทนพนักงานเทศบาลที่ได้รับเงินประจำตำแหน่ง ตามกฎหมายว่าด้วยเงินเดือนและ</t>
  </si>
  <si>
    <t>เงินประจำตำแหน่ง จำนวน 2 ราย ในอัตราเดือนละ 10,000 บาท/เดือน/ราย</t>
  </si>
  <si>
    <t>2. เงินเพิ่มค่าตอบแทนพนักงานเทศบาลที่ได้รับเงินประจำตำแหน่ง ตามกฎหมายว่าด้วยเงินเดือนและ</t>
  </si>
  <si>
    <t>เงินประจำตำแหน่ง จำนวน 3 ราย ในอัตราเดือนละ 5,600 บาท/เดือน/ราย</t>
  </si>
  <si>
    <t>ตามหนังสือกระทรวงมหาดไทย ด่วนที่สุด ที่ มท ๐๘๐๙.๓/ว ๖๗๗ ลงวันที่ ๒๗ เมษายน ๒๕๔๗</t>
  </si>
  <si>
    <t>3. เงินเพิ่มการครองชีพชั่วคราวของพนักงานเทศบาลสามัญ</t>
  </si>
  <si>
    <t>ค่าจ้างประจำ</t>
  </si>
  <si>
    <t xml:space="preserve"> - ค่าจ้างลูกจ้างประจำ</t>
  </si>
  <si>
    <t>ค่าจ้างชั่วคราว</t>
  </si>
  <si>
    <t xml:space="preserve"> - ค่าตอบแทนพนักงานจ้าง</t>
  </si>
  <si>
    <t>งบดำเนินงาน</t>
  </si>
  <si>
    <t>หมวดค่าตอบแทน ใช้สอยและวัสดุ</t>
  </si>
  <si>
    <t>ค่าตอบแทน</t>
  </si>
  <si>
    <t xml:space="preserve"> - ค่าตอบแทนผู้ปฏิบัติราชการอันเป็นประโยชน์แก่องค์กรปกครองส่วนท้องถิ่น</t>
  </si>
  <si>
    <t xml:space="preserve"> - ค่าตอบแทนการปฏิบัติงานนอกเวลาราชการ</t>
  </si>
  <si>
    <t xml:space="preserve"> - ค่าเช่าบ้าน</t>
  </si>
  <si>
    <t xml:space="preserve"> - เงินช่วยเหลือการศึกษาบุตร</t>
  </si>
  <si>
    <t>ค่าใช้สอย</t>
  </si>
  <si>
    <t>รายจ่ายเพื่อให้ได้มาซึ่งบริการ</t>
  </si>
  <si>
    <t>รายจ่ายเกี่ยวกับการรับรองและพิธีการ</t>
  </si>
  <si>
    <t xml:space="preserve"> - ค่ารับรอง</t>
  </si>
  <si>
    <t>รายจ่ายเกี่ยวเนื่องกับการปฏิบัติราชการที่ไม่เข้าลักษณะรายจ่ายหมวดอื่น ๆ</t>
  </si>
  <si>
    <t xml:space="preserve"> - โครงการอบรมสัมมนาสมาชิกสภาเทศบาล คณะผู้บริหาร พนักงานเทศบาลและพนักงานจ้าง</t>
  </si>
  <si>
    <t>ตั้งไว้</t>
  </si>
  <si>
    <t xml:space="preserve"> - โครงการวันเทศบาล</t>
  </si>
  <si>
    <t xml:space="preserve"> - โครงการถนนคนเดิน</t>
  </si>
  <si>
    <t xml:space="preserve"> - ค่าใช้จ่ายในการเดินทางไปราชการในราชอาณาจักรและนอกราชอาณาจักร</t>
  </si>
  <si>
    <t xml:space="preserve"> - ค่าพวงมาลัย ช่อดอกไม้ กระเช้าดอกไม้ และพวงมาลา</t>
  </si>
  <si>
    <t xml:space="preserve"> - ค่าของรางวัล หรือเงินรางวัล</t>
  </si>
  <si>
    <t xml:space="preserve"> - ค่าชดใช้ค่าเสียหายหรือค่าสินไหมทดแทน</t>
  </si>
  <si>
    <t>ค่าบำรุงรักษาและซ่อมแซม</t>
  </si>
  <si>
    <t xml:space="preserve"> - ค่าบำรุงรักษาและซ่อมแซม</t>
  </si>
  <si>
    <t>ค่าวัสดุ</t>
  </si>
  <si>
    <t xml:space="preserve"> - วัสดุสำนักงาน</t>
  </si>
  <si>
    <t xml:space="preserve"> - วัสดุไฟฟ้าและวิทยุ</t>
  </si>
  <si>
    <t xml:space="preserve"> - วัสดุงานบ้านงานครัว</t>
  </si>
  <si>
    <t xml:space="preserve"> - วัสดุก่อสร้าง</t>
  </si>
  <si>
    <t xml:space="preserve"> - วัสดุยานพาหนะและขนส่ง</t>
  </si>
  <si>
    <t xml:space="preserve"> - วัสดุเชื้อเพลิงและหล่อลื่น</t>
  </si>
  <si>
    <t xml:space="preserve"> - วัสดุโฆษณาและเผยแพร่</t>
  </si>
  <si>
    <t xml:space="preserve"> - วัสดุคอมพิวเตอร์</t>
  </si>
  <si>
    <t xml:space="preserve"> - ค่าไฟฟ้า</t>
  </si>
  <si>
    <t xml:space="preserve"> - ค่าน้ำประปา</t>
  </si>
  <si>
    <t xml:space="preserve"> - ค่าบริการโทรศัพท์</t>
  </si>
  <si>
    <t xml:space="preserve"> - ค่าบริการไปรษณีย์ </t>
  </si>
  <si>
    <t>- ค่าบริการสื่อสารและโทรคมนาคม</t>
  </si>
  <si>
    <t>ค่าครุภัณฑ์</t>
  </si>
  <si>
    <t>เงินอุดหนุน</t>
  </si>
  <si>
    <t>- เงินอุดหนุนโครงการอนุรักษ์และส่งเสริมงานประเพณีแห่เจ้าพ่อ-เจ้าแม่ปากน้ำโพ</t>
  </si>
  <si>
    <t xml:space="preserve"> - ค่าจ้างองค์กรหรือสถาบันเพื่อสำรวจความพึงพอใจของผู้รับบริการ</t>
  </si>
  <si>
    <t>แผนงานการรักษาความสงบภายใน (สำนักปลัดเทศบาล)</t>
  </si>
  <si>
    <t>งานเทศกิจ</t>
  </si>
  <si>
    <t>รายจ่ายที่เกี่ยวเนื่องกับการปฏิบัติราชการที่ไม่เข้าลักษณะรายจ่ายหมวดอื่น ๆ</t>
  </si>
  <si>
    <t xml:space="preserve"> ค่าวัสดุ</t>
  </si>
  <si>
    <t>งานป้องกันภัยฝ่ายพลเรือนและระงับอัคคีภัย</t>
  </si>
  <si>
    <t xml:space="preserve"> - โครงการจิตอาสา ช่วยดับเพลิงเบื้องต้น</t>
  </si>
  <si>
    <t>- โครงการรณรงค์ป้องกันสาธารณภัย</t>
  </si>
  <si>
    <t xml:space="preserve"> - โครงการสัปดาห์ป้องกันอัคคีภัย</t>
  </si>
  <si>
    <t>- โครงการชุมชนปลอดภัย ร่วมใจ ลดอุบัติเหตุทางถนน</t>
  </si>
  <si>
    <t xml:space="preserve"> - โครงการประกวดการป้องกันและบรรเทาสาธารณภัยดีเด่น</t>
  </si>
  <si>
    <t>ค่าสาธารณูปโภค (หมวดค่าสาธาณูปโภค)</t>
  </si>
  <si>
    <t>งบเงินอุดหนุน (หมวดเงินอุดหนุน)</t>
  </si>
  <si>
    <t>ค่าสาธารณูปโภค (หมวดค่าสาธารณูปโภค)</t>
  </si>
  <si>
    <t xml:space="preserve"> - เงินเพิ่มต่าง ๆ ของพนักงานจ้าง</t>
  </si>
  <si>
    <t xml:space="preserve"> -  ค่าใช้จ่ายในการเลือกตั้งสมาชิกสภาเทศบาลและผู้บริหารเทศบาล</t>
  </si>
  <si>
    <t xml:space="preserve"> - โครงการตรวจร่วมเพื่อความปลอดภัย</t>
  </si>
  <si>
    <t>งบลงทุน (หมวดค่าครุภัณฑ์ ที่ดินและสิ่งก่อสร้าง)</t>
  </si>
  <si>
    <t>ค่าบำรุงรักษาและปรับปรุงครุภัณฑ์</t>
  </si>
  <si>
    <t xml:space="preserve"> - ค่าบำรุงรักษาและปรับปรุงครุภัณฑ์</t>
  </si>
  <si>
    <t>ครุภัณฑ์สำนักงาน</t>
  </si>
  <si>
    <t xml:space="preserve"> </t>
  </si>
  <si>
    <t>ตามประกาศคณะกรรมการพนักงานเทศบาลจังหวัดนครสวรรค์ เรื่อง หลักเกณฑ์และเงื่อนไขเกี่ยวกับ</t>
  </si>
  <si>
    <t>การบริหารงานบุคคลของเทศบาล (แก้ไขเพิ่มเติมหมวด 3) (ฉบับที่ 7) ประกาศ ณ วันที่ 8 เมษายน 2559</t>
  </si>
  <si>
    <t>1. ประเภทบริหารท้องถิ่น ระดับสูง ตำแหน่งปลัดเทศบาล ในอัตรา 10,000 บาท/เดือน</t>
  </si>
  <si>
    <t>4. ประเภทอำนวยการท้องถิ่น ระดับกลาง ตำแหน่งหัวหน้าสำนัก ในอัตรา 5,600 บาท/เดือน</t>
  </si>
  <si>
    <t xml:space="preserve"> - โครงการชุมชนเรียนรู้เกี่ยวกับการป้องกันและบรรเทาสาธารณภัย</t>
  </si>
  <si>
    <t>- เงินค่าตอบแทนสมาชิกสภาองค์กรปกครองส่วนท้องถิ่น</t>
  </si>
  <si>
    <t xml:space="preserve"> - ค่าเบี้ยประชุม</t>
  </si>
  <si>
    <r>
      <t>เงินเดือน</t>
    </r>
    <r>
      <rPr>
        <sz val="16"/>
        <color indexed="8"/>
        <rFont val="TH SarabunPSK"/>
        <family val="2"/>
      </rPr>
      <t xml:space="preserve"> </t>
    </r>
    <r>
      <rPr>
        <b/>
        <sz val="16"/>
        <color indexed="8"/>
        <rFont val="TH SarabunPSK"/>
        <family val="2"/>
      </rPr>
      <t>(ฝ่ายประจำ)</t>
    </r>
  </si>
  <si>
    <t xml:space="preserve"> - โครงการฝึกซ้อมแผนป้องกันภัยฝ่ายพลเรือน</t>
  </si>
  <si>
    <t>- โครงการถนนปลอดภัย</t>
  </si>
  <si>
    <t>ค่าที่ดินและสิ่งก่อสร้าง</t>
  </si>
  <si>
    <t xml:space="preserve"> - โครงการอบรมพัฒนาศักยภาพผู้ปฏิบัติงานของเทศบาลและศึกษาดูงาน</t>
  </si>
  <si>
    <t xml:space="preserve"> - ค่าตอบแทนผู้ปฏิบัติราชการอันเป็นประโยชน์ต่อองค์กรปกครองส่วนท้องถิ่น</t>
  </si>
  <si>
    <t xml:space="preserve"> - เป็นไปตามพระราชบัญญัติป้องกันและบรรเทาสาธารณภัย พ.ศ. 2550</t>
  </si>
  <si>
    <t xml:space="preserve"> - เป็นไปตามระเบียบกระทรวงมหาดไทย ว่าด้วยกิจการอาสาสมัครป้องกันภัยฝ่ายพลเรือน พ.ศ. 2553</t>
  </si>
  <si>
    <t xml:space="preserve"> - เป็นไปตามระเบียบกระทรวงมหาดไทย ว่าด้วยค่าใช้จ่ายในการเดินทางไปราชการของเจ้าหน้าที่ท้องถิ่น (ฉบับที่ 3) พ.ศ. 2559</t>
  </si>
  <si>
    <t xml:space="preserve">เพื่อจ่ายเป็นค่าฝึกซ้อมแผนป้องกันภัยฝ่ายพลเรือน เช่น แผนป้องกันน้ำท่วม และช่วยเหลือผู้ประสบอุทกภัย และซ้อมแผนอุบัติภัย ได้แก่ อัคคีภัย อุบัติเหตุทางถนน เป็นต้น โดยจ่ายเป็นค่าวัสดุ อุปกรณ์ในการสาธิต (ยุทธศาสตร์ด้านการบริหารจัดการที่ดี) </t>
  </si>
  <si>
    <t>เพื่อจ่ายเป็นค่าเตรียมการรับการตรวจให้คะแนนในการประกวดการป้องกันและบรรเทาสาธารณภัยดีเด่น เช่น ค่าวัสดุสำนักงาน ค่าวัสดุอุปกรณ์ในการฝึกซ้อมเพื่อรับการตรวจตามหลักเกณฑ์การตรวจให้คะแนน  ค่าอาหารและเครื่องดื่ม และค่าใช้จ่ายอื่น ๆ ที่เกี่ยวข้องกับโครงการ เป็นต้น (ยุทธศาสตร์ด้านการรักษาความสงบเรียบร้อยและความมั่นคง)</t>
  </si>
  <si>
    <t>เพื่อจ่ายเป็นค่าวัสดุ อุปกรณ์ ในการป้องกันและลดอุบัติเหตุทางถนน ในช่วงเทศกาลปีใหม่ เทศกาลตรุษจีน และเทศกาลสงกรานต์ และค่าใช้จ่ายอื่น ๆ ที่เกี่ยวข้องกับโครงการ เป็นต้น(ยุทธศาสตร์ด้านการรักษาความสงบเรียบร้อยและความมั่นคง)</t>
  </si>
  <si>
    <t xml:space="preserve"> - เป็นไปตามระเบียบสำนักนายกรัฐมนตรีว่าด้วยการป้องกันและลดอุบัติเหตุทางถนน พ.ศ. 2554</t>
  </si>
  <si>
    <t xml:space="preserve"> - เป็นไปตามระเบียบกระทรวงมหาดไทย ว่าด้วยการเบิกค่าใช้จ่ายให้กับอาสาสมัครป้องกันภัยฝ่ายพลเรือนขององค์กรปกครองส่วนท้องถิ่น พ.ศ. 2560</t>
  </si>
  <si>
    <t>เพื่อจ่ายเป็นค่าวัสดุ อุปกรณ์ในการรณรงค์ หรือวัสดุอุปกรณ์ในการป้องกันอุบัติเหตุทางถนน ภายในชุมชน แผ่นสติกเกอร์ แผ่นป้ายไวนิล  และค่าใช้จ่ายอื่น ๆ ที่เกี่ยวข้องกับโครงการ เป็นต้น (ยุทธศาสตร์ด้านการรักษาความสงบเรียบร้อยและความมั่นคง)</t>
  </si>
  <si>
    <t>เพื่อจ่ายเป็นค่าตอบแทนวิทยากร ค่าอาหาร อาหารว่างและเครื่องดื่ม ค่าวัสดุ อุปกรณ์ในการจราจร แผ่นสติกเกอร์ แผ่นป้ายไวนิล และค่าใช้จ่ายอื่น ๆ ที่เกี่ยวข้องกับโครงการ เป็นต้น (ยุทธศาสตร์ด้านการรักษาความสงบเรียบร้อยและความมั่นคง)</t>
  </si>
  <si>
    <t>เพื่อจ่ายเป็นค่าวัสดุเครื่องแต่งกาย สำหรับอาสาสมัคร อปพร. ที่ทำการตรวจร่วมกับหน่วยงานอื่น ๆ เกี่ยวกับการป้องกันการเกิดสาธารณภัยต่าง ๆ ค่าวัสดุไฟฟ้าและวิทยุ ค่าวัสดุสำนักงาน ค่าอุปกรณ์ในการตรวจจับโลหะอาวุธ และวัตถุระเบิด และค่าใช้จ่ายอื่น ๆ ที่เกี่ยวข้องกับโครงการ เป็นต้น (ยุทธศาสตร์ด้านการรักษาความสงบเรียบร้อยและความมั่นคง)</t>
  </si>
  <si>
    <t xml:space="preserve">เพื่อจ่ายเป็นค่าเบี้ยเลี้ยง ค่าที่พัก และค่ายานพาหนะ ในการเดินทางไปราชการของคณะผู้บริหาร สมาชิกสภาเทศบาล พนักงานเทศบาล และลูกจ้าง ซึ่งการเบิกจ่ายเป็นไปตามระเบียบกระทรวงมหาดไทย </t>
  </si>
  <si>
    <t xml:space="preserve"> - เป็นครุภัณฑ์ที่ไม่มีกำหนดไว้ในบัญชีราคามาตรฐานครุภัณฑ์ของสำนักงบประมาณ แต่มีความจำเป็นต้องจัดหาตามราคาในท้องถิ่น โดยจัดหาอย่างประหยัด</t>
  </si>
  <si>
    <t xml:space="preserve"> - เป็นไปตามระเบียบกระทรวงมหาดไทย ว่าด้วยการเบิกจ่ายค่าใช้จ่ายในการจัดงาน การแข่งขันกีฬาและการส่งนักกีฬาเข้าร่วมการแข่งขันกีฬาขององค์กรปกครองส่วนท้องถิ่น พ.ศ. 2559</t>
  </si>
  <si>
    <t xml:space="preserve"> - ตู้เหล็กล็อกเกอร์แบบ 3 ประตู</t>
  </si>
  <si>
    <t>เพื่อจ่ายเป็นค่าจัดซื้อตู้เหล็กล็อกเกอร์แบบ 3 ประตู จำนวน 15 ตู้  โดยมีคุณลักษณะดังนี้</t>
  </si>
  <si>
    <t xml:space="preserve">   1. ตู้เหล็กล็อกเกอร์แบบ 3 ประตู ขนาดกว้าง 91.4 เซนติเมตร ยาว 45.7 เซนติเมตร สูง 183 เซนติเมตร</t>
  </si>
  <si>
    <t xml:space="preserve">   2. มีมือจับชนิดฝัง</t>
  </si>
  <si>
    <t>เพื่อจ่ายเป็นเงินเพิ่มการครองชีพชั่วคราวของพนักงานจ้าง</t>
  </si>
  <si>
    <t>เพื่อจ่ายเป็นค่ารางวัลตอบแทนเจ้าหน้าที่ตำรวจที่ปฏิบัติงานช่วยเหลือเทศบาลในการตรวจตราปราบปรามผู้ละเมิดเทศบัญญัติและกฎหมายต่าง ๆ ที่เกี่ยวข้อง</t>
  </si>
  <si>
    <t xml:space="preserve">เพื่อจ่ายเป็นค่าจ้างนอกเวลา ค่าอาหารทำการนอกเวลาให้กับพนักงานเทศบาลและลูกจ้าง ที่ได้รับคำสั่งให้มาปฏิบัติงานนอกเวลาราชการหรือในวันหยุดราชการ ตามระเบียบกระทรวงมหาดไทย </t>
  </si>
  <si>
    <t>เพื่อจ่ายเป็นเงินค่าเช่าบ้านของพนักงานเทศบาล ซึ่งมีสิทธิเบิกจ่ายได้ตามระเบียบกระทรวงมหาดไทย</t>
  </si>
  <si>
    <t>เพื่อจ่ายเป็นเงินช่วยเหลือการศึกษาบุตร ของพนักงานเทศบาลและลูกจ้างประจำ ที่มีสิทธิเบิกจ่ายได้ตามระเบียบกระทรวงมหาดไทย</t>
  </si>
  <si>
    <t>เพื่อจ่ายเป็นค่าบำรุงรักษาซ่อมแซมทรัพย์สินเพื่อให้สามารถใช้งานได้ตามปกติ</t>
  </si>
  <si>
    <t xml:space="preserve">เพื่อจ่ายเป็นค่าวัสดุสำนักงาน  เช่น  กระดาษ  ดินสอ ปากกา ยางลบ สิ่งพิมพ์ที่ได้จากการซื้อหรือจ้างพิมพ์ ติดฟิล์มกรองแสง เป็นต้น </t>
  </si>
  <si>
    <t xml:space="preserve">เพื่อจ่ายเป็นค่าวัสดุไฟฟ้าและวิทยุ เช่น หลอดไฟฟ้า สายไฟฟ้าเครื่องรับ - ส่งวิทยุ ถ่าน เป็นต้น </t>
  </si>
  <si>
    <t>เพื่อจ่ายเป็นค่าวัสดุงานบ้านงานครัว เช่น กระดาษชำระ น้ำยาปรับอากาศ  ตะกร้า ถังรองรับขยะ น้ำยาทำความสะอาด  เป็นต้น</t>
  </si>
  <si>
    <t>เพื่อจ่ายเป็นค่าวัสดุที่ใช้ในการซ่อมแซมรถจักรยานยนต์ และรถยนต์ที่ใช้ในการปฏิบัติงานของงานเทศกิจ</t>
  </si>
  <si>
    <t>เพื่อจ่ายเป็นค่าน้ำมันเชื้อเพลิง ที่ใช้กับรถยนต์ และรถจักรยานยนต์ ที่ใช้ในการปฏิบัติงานของงานเทศกิจ</t>
  </si>
  <si>
    <t xml:space="preserve">เพื่อจ่ายเป็นค่าวัสดุโฆษณาและเผยแพร่  เช่น ฟิล์ม พู่กัน กระดาษเขียนโปสเตอร์ โฟม ค่าป้ายไวนิล เป็นต้น </t>
  </si>
  <si>
    <t xml:space="preserve">เพื่อจ่ายเป็นค่าวัสดุคอมพิวเตอร์ เช่น  แผ่นบันทึกข้อมูล กระดาษต่อเนื่อง กระดาษไขคอมพิวเตอร์ ผ้าหมึก  ผงหมึกคอมพิวเตอร์ เป็นต้น </t>
  </si>
  <si>
    <t xml:space="preserve">เพื่อจ่ายเป็นค่าวัสดุสนาม เช่น เตียงสนาม (ใช้สำหรับอยู่เวรเตรียมพร้อมนอกสถานที่) อุปกรณ์ฝึกภาคสนามในการฝึกซ้อมแผนฯ ต่าง ๆ นกหวีด พร้อมสายโยงยศ ป็นต้น </t>
  </si>
  <si>
    <t>เพื่อจ่ายเป็นค่าไฟฟ้า</t>
  </si>
  <si>
    <t xml:space="preserve">เพื่อจ่ายเป็นค่าน้ำประปา </t>
  </si>
  <si>
    <t>เพื่อจ่ายเป็นค่าตอบแทนการปฏิบัติงานของอาสาสมัครป้องกันภัยฝ่ายพลเรือน (อปพร.) ของศูนย์อาสาสมัครป้องกันภัยฝ่ายพลเรือน เทศบาลนครนครสวรรค์</t>
  </si>
  <si>
    <t xml:space="preserve">เพื่อจ่ายเป็นค่าวัสดุสำนักงาน  เช่น  กระดาษ  ดินสอ ปากกา ยางลบ สิ่งพิมพ์ที่ได้จากการซื้อหรือจ้างพิมพ์ เป็นต้น </t>
  </si>
  <si>
    <t xml:space="preserve">เพื่อจ่ายเป็นค่าวัสดุก่อสร้าง เช่น ไม้ อิฐ หิน ทราย เป็นต้น </t>
  </si>
  <si>
    <t>เพื่อจ่ายเป็นค่าวัสดุที่ใช้ในการซ่อมแซมรถจักรยานยนต์ และรถยนต์ที่ใช้ในการปฏิบัติงานของงานป้องกันภัยฝ่ายพลเรือน</t>
  </si>
  <si>
    <t>เพื่อจ่ายเป็นค่าน้ำมันเชื้อเพลิง ที่ใช้กับรถยนต์ และรถจักรยานยนต์ ที่ใช้ในการปฏิบัติงานของงานป้องกันภัยฝ่ายพลเรือน</t>
  </si>
  <si>
    <t>เพื่อจ่ายเป็นค่าวัสดุอุปกรณ์เครื่องสูบน้ำ เช่น สายส่งน้ำ ท่อดูดน้ำ ปั้มน้ำ สายพาน หัวกระโหลก เข็มขัดรัดสาย ท่อนาก ลูกปืนท่อนาก ซีลท่อนาก สายส่งท่อนาก อุปกรณ์ท่อนาก อุปกรณ์ที่ใช้กับเครื่องตัดกิ่งไม้ แบบใช้เครื่องยนต์ เช่น โซ่เลื่อย บาร์เลื่อย อะไหล่เครื่องยนต์รวมถึงวัสดุ อุปกรณ์อื่น ๆ ที่ใช้กับเครื่องสูบน้ำ และเครื่องตัดกิ่งไม้แบบใช้เครื่องยนต์ เป็นต้น</t>
  </si>
  <si>
    <t xml:space="preserve">เพื่อจ่ายเป็นค่าวัสดุเครื่องแต่งกายพนักงานดับเพลิงที่ใช้สำหรับการปฏิบัติงานในการผจญเพลิง หรืออาสาสมัครป้องกันภัยฝ่ายพลเรือน เช่น ชุดผจญเพลิง ชุดฝึกดับเพลิง หมวกดับเพลิง รองเท้าดับเพลิง เข็มขัดช่วยชีวิต เสื้อสะท้อนแสง หมวกนิรภัย สัญญาณไฟวับวาบฉุกเฉินชนิดติดประจำตัว เข็มเครื่องหมายต่าง ๆ  เป็นต้น </t>
  </si>
  <si>
    <t xml:space="preserve">เพื่อจ่ายเป็นค่าวัสดุสนาม เช่น เตียงสนาม (ใช้สำหรับอยู่เวรเตรียมพร้อมนอกสถานที่) อุปกรณ์ฝึกภาคสนามในการฝึกซ้อมแผนฯ ต่าง ๆ เป็นต้น </t>
  </si>
  <si>
    <t xml:space="preserve">เพื่อจ่ายเป็นค่าจัดซื้อวัสดุ อุปกรณ์ที่ใช้ในการระงับเหตุสาธารณภัย และระงับเหตุเพลิงไหม้ ได้แก่ สายส่งน้ำดับเพลิง หัวฉีดดับเพลิง ท่อดูดน้ำ น้ำยาเคมีดับเพลิง ข้อแยก ข้อต่อประปา ข้อต่อสวมเร็ว ถังดับเพลิงแบบหิ้วถือ หน้ากากกันควันพิษ และวัสดุอุปกรณ์ต่าง ๆ ที่ใช้ในการดับเพลิง ฯลฯ </t>
  </si>
  <si>
    <t>เพื่อจ่ายเป็นค่าจัดซื้อวัสดุอื่น ๆ ที่ไม่เข้าลักษณะของวัสดุต่าง ๆ ข้างต้น เช่น มิเตอร์น้ำ มิเตอร์ไฟฟ้า สมอเรือ ตะแกรงกันสวะ หัวเชื่อมแก๊ส หัววาล์วเปิด - ปิดแก๊ส วัสดุอุปกรณ์และอะไหล่ของอุปกรณ์ในรถกู้ภัยเอนกประสงค์ เช่น อุปกรณ์เครื่องตัดถ่าง อุปกรณ์ไฮดรอลิคทุกชนิด อุปกรณ์เรือกู้ภัย วัสดุอุปกรณ์เครื่องช่วยหายใน วัสดุอุปกรณ์ชุดประดาน้ำ หน้ากากเครื่องช่วยหายใจ ฯลฯ เป็นต้น</t>
  </si>
  <si>
    <t>เพื่อจ่ายเป็นค่าไฟฟ้าที่ใช้ในสำนักงานป้องกันและหน่วยเรือยนต์ดับเพลิงวัดตะแบก หน่วยสถานีดับเพลิงย่อยอุทยาน 1 หน่วยสถานีดับเพลิงย่อยอุทยานทั้ง 2 ศูนย์ อปพร. และสถานีสูบน้ำภายในชุมชน</t>
  </si>
  <si>
    <t xml:space="preserve">เพื่อจ่ายเป็นค่าโทรศัพท์พื้นฐาน ค่าโทรศัพท์เคลื่อนที่ ฯลฯ และให้หมายความรวมถึงค่าใช้จ่ายเพื่อให้ได้ใช้บริการดังกล่าว และค่าใช้จ่ายที่เกิดขึ้นเกี่ยวกับการใช้บริการ เช่น ค่าเช่าเครื่อง ค่าเช่าหมายเลขโทรศัพท์ ค่าบำรุงรักษาสาย </t>
  </si>
  <si>
    <t xml:space="preserve">เพื่อจ่ายเป็นเงินเดือนนายกเทศมนตรีและรองนายกเทศมนตรี   </t>
  </si>
  <si>
    <t xml:space="preserve">เพื่อจ่ายเป็นเงินค่าตอบแทนเลขานุการนายกเทศมนตรีและที่ปรึกษานายกเทศมนตรี </t>
  </si>
  <si>
    <t xml:space="preserve">เพื่อจ่ายเป็นเงินค่าตอบแทนประธานสภา รองประธานสภา และสมาชิกสภาเทศบาล </t>
  </si>
  <si>
    <t xml:space="preserve">เพื่อจ่ายเป็นเงินค่าตอบแทนประจำตำแหน่งนายกเทศมนตรีและรองนายกเทศมนตรี  </t>
  </si>
  <si>
    <t xml:space="preserve">เพื่อจ่ายเป็นเงินค่าตอบแทนพิเศษนายกเทศมนตรีและรองนายกเทศมนตรี </t>
  </si>
  <si>
    <t>เพื่อจ่ายเป็นเงินเดือนประจำตำแหน่ง ดังนี้</t>
  </si>
  <si>
    <t xml:space="preserve">เพื่อจ่ายเป็นเงินเพิ่มต่าง ๆ ของพนักงาน       </t>
  </si>
  <si>
    <t xml:space="preserve">เพื่อจ่ายเป็นค่าตอบแทนผู้ปฏิบัติราชการอันเป็นประโยชน์แก่องค์กรปกครองส่วนท้องถิ่น เช่น  </t>
  </si>
  <si>
    <t xml:space="preserve">เพื่อจ่ายเป็นค่าเบี้ยเลี้ยงเดินทาง ค่าเช่าที่พัก ค่าพาหนะ ค่าลงทะเบียนต่างๆ ในการเดินทางไปราชการของคณะผู้บริหาร สมาชิกสภาเทศบาล พนักงานเทศบาล และลูกจ้าง ซึ่งการเบิกจ่ายเป็นไปตามระเบียบกระทรวงมหาดไทย </t>
  </si>
  <si>
    <t xml:space="preserve">เพื่อจ่ายเป็นค่าของรางวัล หรือเงินรางวัล ให้แก่ผู้ที่ทำคุณประโยชน์ให้เทศบาล รวมทั้งกรณีอื่น ๆ ตามความจำเป็นและเหมาะสม </t>
  </si>
  <si>
    <t xml:space="preserve">เพื่อจ่ายเป็นค่าชดใช้ค่าเสียหาย หรือค่าสินไหมทดแทน ที่เกี่ยวเนื่องกับการใช้ยานพาหนะขนส่ง ทำให้เกิดความเสียหายแก่บุคคลที่สาม ตามกฎหมายคุ้มครองผู้ประสบภัยจากรถ หรือกรณีเกิดอุบัติเหตุจากเทศบาล </t>
  </si>
  <si>
    <t xml:space="preserve">เพื่อจ่ายเป็นค่าวัสดุก่อสร้าง เช่น ไม้ อิฐ หิน ทราย เป็นต้น เพื่อใช้ในการซ่อมแซมอาคารสำนักงาน และบ้านพักพนักงานเทศบาล </t>
  </si>
  <si>
    <t>เพื่อจ่ายเป็นค่าวัสดุที่ใช้ในการซ่อมแซมรถจักรยานยนต์ และรถยนต์ที่ใช้ในการปฏิบัติงานของสำนักปลัดเทศบาล</t>
  </si>
  <si>
    <t>เพื่อจ่ายเป็นค่าน้ำมันเชื้อเพลิง ที่ใช้กับรถยนต์ และรถจักรยานยนต์ ที่ใช้ในการปฏิบัติงานของสำนักปลัดเทศบาล</t>
  </si>
  <si>
    <t xml:space="preserve">เพื่อจ่ายเป็นค่าไปรษณีย์ ค่าธนาณัติ  ค่าธรรมเนียมการโอนเงินในระบบบริหารการเงินการคลังภาครัฐแบบอิเล็กทรอนิกส์(GFMIS) ค่าดวงตราไปรษณียากร ค่าเช่าตู้ไปรษณีย์ และค่าธรรมเนียมอื่นที่ใช้ในราชการของเทศบาล </t>
  </si>
  <si>
    <t>เพื่อจ่ายเป็นค่าโทรภาพ (โทรสาร) ค่าเทเลกซ์ ค่าวิทยุติดตามตัว ค่าวิทยุสื่อสาร ค่าสื่อสารผ่านดาวเทียม ค่าใช้จ่ายเกี่ยวกับการใช้ระบบอินเทอร์เน็ต รวมถึงอินเทอร์เน็ตการ์ดและค่าสื่อสารอื่น ๆ เช่น ค่าเคเบิ้ลทีวี ค่าเช่าช่องสัญญาณดาวเทียม เป็นต้น และให้หมายความรวมถึงค่าใช้จ่ายเพื่อให้ได้ใช้บริการดังกล่าวและค่าใช้จ่ายที่เกิดขึ้นเกี่ยวกับการใช้บริการ</t>
  </si>
  <si>
    <t xml:space="preserve"> - เป็นไปตามพระราชบัญญัติเทศบาล พ.ศ. 2496</t>
  </si>
  <si>
    <t>เพื่อจ่ายเป็นค่าใช้จ่ายในการดำเนินโครงการอบรมสัมมนาสมาชิกสภาเทศบาล คณะผู้บริหาร พนักงานเทศบาล  และพนักงานจ้าง ของ ทุกสำนัก ทุกกอง เช่น ค่าใช้จ่ายเกี่ยวกับการใช้ และการตกแต่งสถานที่ฝึกอบรม ค่าใช้จ่ายในพิธีเปิด-ปิดการอบรม ค่าวัสดุจัดทำเอกสาร ค่าตอบแทนวิทยากร ค่าอาหารและเครื่องดื่ม ของรางวัล ของที่ระลึก ค่าใช้จ่ายในการเดินทางไปราชการของผู้เข้าอบรม เจ้าหน้าที่และวิทยากร ค่าศึกษาดูงานนอกสถานที่ และค่าใช้จ่ายอื่น ๆ ที่เกี่ยวข้องกับโครงการ เป็นต้น (ยุทธศาสตร์ด้านการบริหารจัดการที่ดี)</t>
  </si>
  <si>
    <t>เพื่อจ่ายเป็นค่าใช้จ่ายในการดำเนินโครงการวันเทศบาล เช่น ค่าใช้จ่ายในการจัดสถานที่ ค่าปัจจัยถวายพระ ค่าดอกไม้ ธูปเทียน ค่าอาหาร ค่าอาหารว่างและเครื่องดื่ม ค่าของขวัญของรางวัล ค่าวัสดุสำนักงาน ค่าวัสดุงานบ้านงานครัว ค่าเช่าทรัพย์สิน ค่าจัดการแข่งขันกีฬาเชื่อมความสามัคคี และค่าใช้จ่ายอื่น ๆ ที่เกี่ยวข้องกับโครงการ เป็นต้น (ยุทธศาสตร์ด้านการรักษาความสงบเรียบร้อยและความมั่นคง)</t>
  </si>
  <si>
    <t>เพื่อจ่ายเป็นค่าใช้จ่ายในการดำเนินโครงการอบรมพัฒนาศักยภาพผู้ปฏิบัติงานของทุกสำนัก ทุกกอง เช่น ค่าใช้จ่ายเกี่ยวกับการใช้ และการตกแต่งสถานที่ฝึกอบรม ค่าใช้จ่ายในพิธีเปิด - ปิด การอบรม ค่าวัสดุจัดทำเอกสาร ค่าตอบแทนวิทยากร ค่าอาหารและเครื่องดื่ม ของรางวัล ของที่ระลึก เจ้าหน้าที่และวิทยากร ค่าศึกษาดูงานนอกสถานที่ และค่าใช้จ่ายอื่น ๆ ที่เกี่ยวข้องกับโครงการ เป็นต้น (ยุทธศาสตร์ด้านการบริหารจัดการที่ดี)</t>
  </si>
  <si>
    <t>เพื่อจ่ายเป็นค่าใช้จ่ายในการดำเนินโครงการถนนคนเดิน เช่น ค่าใช้จ่ายในพิธีเปิด - ปิดโครงการ ค่าพลุพิธีเปิด - ปิด ค่าป้ายผ้าแพรลูกโป่ง ค่าอาหารทำการนอกเวลาราชการ ค่าวัสดุสำนักงาน ค่าวัสดุคอมพิวเตอร์ ค่าวัสดุไฟฟ้าและวิทยุ ค่าวัสดุงานบ้านงานครัว ค่าวัสดุเกียรติยศ ค่าถ้วยรางวัล ค่าอาหาร อาหารว่างและเครื่องดื่ม ค่าเครื่องอุปโภคและบริโภค ค่าจ้างจัดสวนหย่อม ค่าจ้างตกแต่เวที ค่าจ้างตกแต่สถานที่ เงินรางวัลการประกวด / การแข่งขันทุกประเภท ค่ายาและเวชภัณฑ์ ค่าวัสดุอื่น ๆ ค่าจ้างเหมาบริการ ค่าเช่าเครื่องเสียงและระบบไฟ ค่าไฟฟ้า ค่าติดตั้งมิเตอร์ไฟฟ้า ค่าเช่าเครื่องปั่นไฟ ค่าวัสดุอุปกรณ์ในการจัดโครงการ ค่าเช่าสถานที่ ค่าจ้างวงดนตรี เงินตอบแทนกรรมการทุกประเภท ค่าจ้างนักร้อง นักดนตรี บุคคลภายนอก ค่าใช้จ่ายในการเดินทางไปราชการชั่วคราว ค่าจ้างการแสดงต่าง ๆ ค่าของขวัญของรางวัล ค่าวัสดุเชื้อเพลิงและหล่อลื่น ค่าเช่าเต็นท์ ค่าพิมพ์และค่าเขียนใบประกาศนียบัตร ค่าเช่าหม้อแปลงไฟฟ้า ค่าเช่าอุปกรณ์ในการจัดโครงการ ค่าตอบแทนวิทยากรและพิธีกร และค่าใช้จ่ายอื่น ๆ ฯลฯ ที่เกี่ยวข้องในโครงการ เป็นต้น (ยุทธศาสตร์ด้านการศึกษา ศาสนา วัฒนธรรมและนันทนาการ)</t>
  </si>
  <si>
    <t xml:space="preserve">เพื่อจ่ายเป็นรายจ่ายเพื่อซ่อมแซมบำรุงรักษาโครงสร้างของครุภัณฑ์ขนาดใหญ่ ซึ่งไม่รวมถึงค่าซ่อมบำรุงรักษาตามปกติหรือค่าซ่อมกลาง </t>
  </si>
  <si>
    <t xml:space="preserve">เพื่อจ่ายเป็นค่าจ้างองค์กรหรือสถาบันที่เป็นกลางเพื่อเป็นผู้ดำเนินการสำรวจความพึงพอใจของผู้รับบริการ </t>
  </si>
  <si>
    <t xml:space="preserve"> - เป็นไปตามระเบียบกระทรวงมหาดไทย ว่าด้วยค่าใช้จ่ายในการฝึกอบรมและการเข้ารับการฝึกอบรมของเจ้าหน้าที่ท้องถิ่น พ.ศ. 2557</t>
  </si>
  <si>
    <t>เพื่อจ่ายเป็นเงินเดือนพนักงานเทศบาลสามัญพร้อมเงินปรับปรุงเงินเดือน โดยตั้งจ่ายครบทั้ง 12 เดือน ตามกรอบอัตรากำลัง 3 ปี และเมื่อรวมกับเงินประโยชน์ตอบแทนอื่นแล้วไม่เกินวงเงินตามมาตรา 35 แห่งพระราชบัญญัติระเบียบบริหารงานบุคคลส่วนท้องถิ่น พ.ศ. 2542</t>
  </si>
  <si>
    <t>เพื่อจ่ายเป็นค่าจ้างลูกจ้างประจำพร้อมเงินปรับปรุงค่าจ้าง โดยตั้งจ่ายครบทั้ง 12 เดือน ตามกรอบอัตรากำลัง 3 ปี และเมื่อรวมกับเงินประโยชน์ตอบแทนอื่นแล้วไม่เกินวงเงินตามมาตรา 35 แห่งพระราชบัญญัติระเบียบบริหารงานบุคคลส่วนท้องถิ่น พ.ศ. 2542</t>
  </si>
  <si>
    <t>เพื่อจ่ายเป็นเงินค่าตอบแทนพนักงานจ้าง จำนวนรวม 17 ราย โดยตั้งจ่ายครบทั้ง 12 เดือน ตามกรอบอัตรากำลัง 3 ปี และเมื่อรวมกับเงินประโยชน์ตอบแทนอื่นแล้วไม่เกินวงเงินตามมาตรา 35 แห่งพระราชบัญญัติระเบียบบริหารงานบุคคลส่วนท้องถิ่น พ.ศ. 2542</t>
  </si>
  <si>
    <t>2. ประเภทบริหารท้องถิ่น ระดับสูง ตำแหน่งรองปลัดเทศบาล ในอัตรา 10,000 บาท/เดือน จำนวน 1 ราย</t>
  </si>
  <si>
    <t>3. ประเภทบริหารท้องถิ่น ระดับกลาง ตำแหน่งรองปลัดเทศบาล ในอัตรา 5,600 บาท/เดือน จำนวน 2 ราย</t>
  </si>
  <si>
    <t>5. ประเภทอำนวยการท้องถิ่น ระดับต้น ตำแหน่งหัวหน้าฝ่าย ในอัตรา 1,500 บาท/เดือน จำนวน 2 ราย</t>
  </si>
  <si>
    <t xml:space="preserve"> - เป็นไปตามระเบียบกระทรวงมหาดไทย ว่าด้วยการเบิกจ่ายค่าใช้จ่ายในการจัดงาน การจัดการแข่งขันกีฬาและการส่งนักกีฬา เข้าร่วมการแข่งขันขององค์กรปกครองส่วนท้องถิ่น พ.ศ. 2559</t>
  </si>
  <si>
    <t>งบรายจ่ายอื่น (หมวดรายจ่ายอื่น)</t>
  </si>
  <si>
    <t>รายจ่ายอื่น</t>
  </si>
  <si>
    <t xml:space="preserve"> - เป็นไปตามระเบียบกระทรวงมหาดไทย ว่าด้วยเงินอุดหนุนขององค์กรปกครองส่วนท้องถิ่น พ.ศ. 2559</t>
  </si>
  <si>
    <t>เพื่อจ่ายเป็นเงินค่าตอบแทนพนักงานจ้าง จำนวนรวม 30 ราย โดยตั้งจ่ายครบทั้ง 12 เดือน ตามกรอบอัตรากำลัง 3 ปี และเมื่อรวมกับเงินประโยชน์ตอบแทนอื่นแล้วไม่เกินวงเงินตามมาตรา 35 แห่งพระราชบัญญัติระเบียบบริหารงานบุคคลส่วนท้องถิ่น พ.ศ. 2542</t>
  </si>
  <si>
    <t>เพื่อจ่ายเป็นเงินค่าตอบแทนพนักงานจ้าง จำนวนรวม 82 ราย โดยตั้งจ่ายครบทั้ง 12 เดือน ตามกรอบอัตรากำลัง 3 ปี และเมื่อรวมกับเงินประโยชน์ตอบแทนอื่นแล้วไม่เกินวงเงินตามมาตรา 35 แห่งพระราชบัญญัติระเบียบบริหารงานบุคคลส่วนท้องถิ่น พ.ศ. 2542</t>
  </si>
  <si>
    <t xml:space="preserve"> - เป็นไปตามระเบียบกระทรวงมหาดไทย ว่าด้วยการเบิกจ่ายค่าวัสดุเครื่องแต่งกายของเจ้าหน้าที่ท้องถิ่น พ.ศ. 2560</t>
  </si>
  <si>
    <t>เพื่อจ่ายเป็นค่าตอบแทนวิทยากร ค่าอาหาร อาหารว่างและเครื่องดื่ม วัสดุ อุปกรณ์ ในการฝึกภาคปฏิบัติ ได้แก่ อุปกรณ์การปฐมพยาบาลเบื้องต้น อุปกรณ์การเคลื่อนย้ายผู้ป่วย อุปกรณ์สาธิตเกี่ยวกับการขับขี่ปลอดภัย อุปกรณ์ในการดับเพลิงเบื้องต้น แผ่นป้ายไวนิล และค่าใช้จ่ายอื่น ๆ ที่เกี่ยวข้องกับโครงการ เป็นต้น  (ยุทธศาสตร์ด้านการบริหารจัดการที่ดี)</t>
  </si>
  <si>
    <t>เพื่อจ่ายเป็นค่ารณรงค์ให้ประชาชนรับทราบการป้องกันการเกิดภัย ได้แก่ อัคคีภัย วาตภัย อุทกภัย โดยจ่ายเป็นค่าแผ่นสติกเกอร์ แผ่นป้ายไวนิล และค่าใช้จ่ายอื่น ๆ ที่เกี่ยวข้องกับโครงการ เป็นต้น (ยุทธศาสตร์ด้านการรักษาความสงบเรียบร้อยและความมั่นคง)</t>
  </si>
  <si>
    <t xml:space="preserve"> - โครงการ 5 ธันวาพาพ่อเที่ยว</t>
  </si>
  <si>
    <t xml:space="preserve"> - โครงการเด็กเอ๋ย..เด็กดี เที่ยวฟรีหอชมเมือง</t>
  </si>
  <si>
    <t xml:space="preserve"> - โครงการ 12 สิงหาพาแม่เที่ยว</t>
  </si>
  <si>
    <r>
      <t>เพื่อจ่ายเป็นค่าใช้จ่าย</t>
    </r>
    <r>
      <rPr>
        <sz val="16"/>
        <rFont val="TH SarabunPSK"/>
        <family val="2"/>
      </rPr>
      <t xml:space="preserve"> เช่น ค่าใช้จ่ายในพิธีเปิด - ปิด ค่าพลุพิธีเปิด - ปิด ค่าป้ายผ้าแพรลูกโป่ง ค่าอาหารทำการนอกเวลาราชการ ค่าวัสดุสำนักงาน ค่าวัสดุคอมพิวเตอร์ ค่าวัสดุไฟฟ้าและวิทยุ ค่าวัสดุงานบ้านงานครัว ค่าถ้วยรางวัล ค่าอาหาร ค่าอาหารว่างและเครื่องดื่ม ค่าเครื่องอุปโภคและบริโภค ค่าจ้างจัดสวนหย่อม ค่าจ้างตกแต่งเวที ค่าจ้างตกแต่งสถานที่ เงินรางวัลการประกวด / การแข่งขันทุกประเภท ค่ายาและเวชภัณฑ์ ค่าวัสดุอื่น ๆ ค่าจ้างเหมาบริการ ค่าเช่าเครื่องเสียงและระบบไฟฟ้า ค่าไฟฟ้า ค่าติดตั้งมิเตอร์ไฟฟ้า ค่าเช่าเครื่องปั่นไฟ ค่าวัสดุอุปกรณ์ในการจัดโครงการ ค่าเช่าสถานที่ ค่าจ้างวงดนตรี เงินตอบแทนกรรมการทุกประเภท ค่าจ้างนักร้อง นักดนตรี บุคคลภายนอก ค่าใช้จ่ายในการเดินทางไปราชการชั่วคราว ค่าจ้างการแสดงต่าง ๆ ค่าของขวัญของรางวัล ค่าวัสดุเชื้อเพลิงและหล่อลื่น ค่าเช่าเต็นท์ ค่าพิมพ์และค่าเขียนใบประกาศนียบัตร ค่าเช่าหม้อแปลงไฟฟ้า ค่าเช่าอุปกรณ์ในการจัดโครงการ ค่าตอบแทนวิทยากรและพิธีกร และค่าใช้จ่ายอื่น ๆ ฯลฯ ที่เกี่ยวข้องกับโครงการ เป็นต้น (ยุทธศาสตร์ด้านการศึกษา ศาสนา วัฒนธรรม และนันทนาการ)</t>
    </r>
  </si>
  <si>
    <t>เพื่อจ่ายเป็นค่าใช้จ่ายในการดำเนินการจัดกิจกรรมป้องกันอัคคีภัย ในชุมชนพื้นที่เสี่ยงเกิดเพลิงไหม้ และจัดหาค่าวัสดุ อุปกรณ์ ในการระงับเหตุเพลิงไหม้ อุปกรณ์ในการแจ้งเหตุเพลิงไหม้ ป้ายไวนิล แสดงข้อความเตือนประชาชนให้ช่วยกันป้องกันเพลิงไหม้ และทราบหมายเลขโทรศัพท์ในการแจ้งเหตุเพลิงไหม้ ตลอดจนการจัดนิทรรศการเกี่ยวกับการป้องกันอัคคีภัย (ยุทธศาสตร์ด้านการรักษาความสงบเรียบร้อยและความมั่นคง)</t>
  </si>
  <si>
    <t xml:space="preserve">เพื่อจ่ายเป็นรายจ่าย เพื่อซ่อมแซมบำรุงรักษาปรับปรุงครุภัณฑ์ ดังนี้ </t>
  </si>
  <si>
    <t xml:space="preserve"> - โครงการฝึกอบรมพัฒนาประสิทธิภาพเจ้าหน้าที่ป้องกัน และพนักงานดับเพลิง</t>
  </si>
  <si>
    <t>4. เงินค่าตอบแทนพิเศษของพนักงานเทศบาลผู้ได้รับเงินเดือนถึงขั้นสูงของตำแหน่ง (ในอัตราร้อยละ 2 ร้อยละ 4 หรือร้อยละ 6) ซึ่งมีคำสั่งให้ได้รับเงินค่าตอบแทนตามอัตราที่กำหนดไว้</t>
  </si>
  <si>
    <t>หมวดภาษีจัดสรร และหมวดเงินอุดหนุนทั่วไป แยกเป็น</t>
  </si>
  <si>
    <t xml:space="preserve"> - โครงการป้องกันและลดอุบัติเหตุบนท้องถนนช่วงเทศกาลสำคัญ</t>
  </si>
  <si>
    <t xml:space="preserve"> - เงินเดือนพนักงาน</t>
  </si>
  <si>
    <t>เงินอุดหนุนกิจการที่เป็นสาธารณประโยชน์ (องค์กรการกุศล)</t>
  </si>
  <si>
    <t xml:space="preserve"> - ค่าจ้างเหมาบริการ</t>
  </si>
  <si>
    <t xml:space="preserve">เพื่อจ่ายเป็นค่าใช้จ่ายในการจ้างเหมาแรงงานบุคคลภายนอกให้กระทำการต่าง ๆ รวมทั้งค่าจ้างเหมาทำของ รับส่งของ    </t>
  </si>
  <si>
    <t xml:space="preserve"> - ค่าโฆษณาและเผยแพร่</t>
  </si>
  <si>
    <t xml:space="preserve">เพื่อจ่ายเป็นรายจ่ายเกี่ยวกับการจ้างเหมาโฆษณาและเผยแพร่ข่าวสารทางวิทยุกระจายเสียง โทรทัศน์ โรงมหรสพ หรือสิ่งพิมพ์ต่างๆ </t>
  </si>
  <si>
    <t xml:space="preserve"> - ค่าธรรมเนียมต่าง ๆ</t>
  </si>
  <si>
    <t>เพื่อจ่ายเป็นรายจ่ายเกี่ยวกับค่าธรรมเนียมต่าง ๆ</t>
  </si>
  <si>
    <t xml:space="preserve"> - ค่าถ่ายเอกสาร</t>
  </si>
  <si>
    <t>เพื่อจ่ายเป็นรายจ่ายเกี่ยวกับค่าถ่ายเอกสาร</t>
  </si>
  <si>
    <t>เพื่อจ่ายเป็นค่าใช้จ่ายในการจ้างเหมาแรงงานบุคคลภายนอกให้กระทำการต่าง ๆ รวมทั้งค่าจ้างเหมาทำของ รับส่งของ</t>
  </si>
  <si>
    <t>เพื่อจ่ายเป็นค่าถ่ายเอกสาร</t>
  </si>
  <si>
    <t xml:space="preserve">เพื่อจ่ายเป็นค่าจ้างเหมาแรงงานบุคคลภายนอกให้กระทำการต่าง ๆ รวมทั้งค่าจ้างเหมาทำของ รับส่งของ   </t>
  </si>
  <si>
    <t>เพื่อจ่ายเป็นค่าธรรมเนียมต่าง ๆ</t>
  </si>
  <si>
    <t>ประจำปีงบประมาณ พ.ศ. 2563</t>
  </si>
  <si>
    <t xml:space="preserve"> - เป็นไปตามหนังสือกระทรวงมหาดไทย ที่ มท ๐๘๐๘.๒/ว ๓๐๒๘ ลงวันที่ ๖ มิถุนายน ๒๕๖๑</t>
  </si>
  <si>
    <t>เพื่อจ่ายเป็นค่าไฟฟ้าที่ใช้ในสำนักงานเทศบาล บริเวณรอบอาคารชุดพนักงานเทศบาล หอชมเมือง อาคารสัญลักษณ์ต้นแม่น้ำเจ้าพระยา (พาสาน)</t>
  </si>
  <si>
    <t>เพื่อจ่ายเป็นค่าน้ำประปา ซึ่งใช้ในสำนักงานเทศบาล อัฒจรรย์เทศบาล และอาคารสัญลักษณ์ต้นแม่น้ำเจ้าพระยา (พาสาน)</t>
  </si>
  <si>
    <t xml:space="preserve"> - ค่าจ้างองค์กรหรือสถาบันเพื่อประเมินความพึงพอใจและแรงจูงใจของข้าราชการและลูกจ้าง</t>
  </si>
  <si>
    <t>เพื่อจ่ายเป็นค่าจ้างองค์กรหรือสถาบันที่เป็นกลางเพื่อเป็นผู้ดำเนินการสำรวจความพึงพอใจของข้าราชการและลูกจ้าง</t>
  </si>
  <si>
    <t xml:space="preserve"> - ค่าธรรมเนียมต่างๆ</t>
  </si>
  <si>
    <t xml:space="preserve">เพื่อจ่ายเป็นค่าธรรมเนียมต่าง ๆ </t>
  </si>
  <si>
    <t xml:space="preserve">     1. ระบบอินเวอร์เตอร์ ขนาด 42,000 บีทียู</t>
  </si>
  <si>
    <r>
      <t>เพื่อจ่ายเป็นเงินอุดหนุนโครงการอนุรักษ์และส่งเสริมงานประเพณีแห่เจ้าพ่อ-เจ้าแม่ปากน้ำโพ ของมูลนิธิส่งเสริมงานประเพณีแห่เจ้าพ่อ-เจ้าแม่ปากน้ำโพ ซึ่งเป็นการส่งเสริมการท่องเที่ยวทั้งภายในจังหวัด และภายในประเทศตลอดจนช่วยส่งเสริมด้านเศรษฐกิจการค้าภายในจังหวัด เป็นผลให้เศรษฐกิจโดยรวมดีขึ้น</t>
    </r>
    <r>
      <rPr>
        <sz val="16"/>
        <color indexed="10"/>
        <rFont val="TH SarabunPSK"/>
        <family val="2"/>
      </rPr>
      <t xml:space="preserve"> </t>
    </r>
    <r>
      <rPr>
        <sz val="16"/>
        <color indexed="8"/>
        <rFont val="TH SarabunPSK"/>
        <family val="2"/>
      </rPr>
      <t xml:space="preserve">ตามหนังสือมูลนิธิส่งเสริมงานประเพณีแห่เจ้าพ่อ-เจ้าแม่ปากน้ำโพ </t>
    </r>
    <r>
      <rPr>
        <sz val="16"/>
        <rFont val="TH SarabunPSK"/>
        <family val="2"/>
      </rPr>
      <t>ที่ มธ๐๐๕/๒๕๖๒ ลงวันที่ ๓๐ พฤษภาคม ๒๕๖๒ (ยุทธศาสตร์ด้านการศึกษา ศาสนา วัฒนธรรมและนันทนาการ)</t>
    </r>
  </si>
  <si>
    <t xml:space="preserve"> - โครงการส่งเสริมการท่องเที่ยวในเขตเทศบาลนครนครสวรรค์</t>
  </si>
  <si>
    <t xml:space="preserve"> - โครงการฝึกอบรมและฝึกทบทวนอาสาสมัครป้องกันภัย</t>
  </si>
  <si>
    <t xml:space="preserve">    ฝ่ายพลเรือน</t>
  </si>
  <si>
    <t>เพื่อจ่ายเป็นค่าโครงการฝึกอบรมและฝึกทบทวนอาสาสมัครป้องกันภัยฝ่ายพลเรือน เช่น ค่าวัสดุเครื่องแต่งกาย ค่าชุดฝึกอปพร. ค่าสมนาคุณวิทยากร ค่าอาหาร อาหารว่างและเครื่องดื่ม ค่าวัสดุสำนักงาน ค่าบัตรประจำตัว ค่าวุฒิบัตร ค่าเข็ม เครื่องหมาย ค่าใช้จ่ายในพิธีเปิด-ปิด ค่าวัสดุอุปกรณ์การฝึก ค่าวัสดุโฆษณาและเผยแพร่ ค่าวัสดุไฟฟ้าและวิทยุ ค่าวัสดุก่อสร้าง ค่าวัสดุงานบ้านงานครัว ค่าวัสดุเชื้อเพลิงและหล่อลื่น ค่าผงเคมีดับเพลิง ของรางวัล ค่ายานพาหนะ ค่าเช่าที่พัก ค่าจ้างเหมาบริการ ค่าเช่าสถานที่ ค่าเช่าวงดนตรีและนักร้อง ค่าเช่าอุปกรณ์ ค่ายาและเวชภัณฑ์ ค่าอาหารทำการนอกเวลา ค่าใช้จ่ายในการโดดหอสูงและค่าใช้จ่ายในการฝึกฐานพิสูจน์สภาพจิตใจ และค่าใช้จ่ายอื่น ๆ ที่เกี่ยวข้องกับโครงการ เป็นต้น (ยุทธศาสตร์ด้านการรักษาความสงบเรียบร้อยและความมั่นคง)</t>
  </si>
  <si>
    <t>เพื่อจ่ายเป็นค่าฝึกอบรมเจ้าหน้าที่ป้องกันและบรรเทาสาธารณภัย และพนักงานดับเพลิง เช่น ค่าสมมนาคุณวิทยากร ค่าอาหาร อาหารว่างและเครื่องดื่ม ค่าวัสดุสำนักงาน ค่าวัสดุโฆษณาและเผยแพร่ ค่าใช้จ่ายในพิธีเปิด - ปิด ค่าวัสดุก่อสร้าง ค่าวัสดุเครื่องดับเพลิง ค่าวัสดุเชื้อเพลิงและหล่อลื่น ค่าวัสดุอุปกรณ์การฝึก ค่าเช่าที่พัก ค่ายานพาหนะ ค่าเช่าสถานที่ ของรางวัล  และค่าใช้จ่ายอื่น ๆ ที่เกี่ยวข้องกับโครงการ เป็นต้น  (ยุทธศาสตร์ด้านการบริหารจัดการที่ดี)</t>
  </si>
  <si>
    <t>เพื่อจ่ายเป็นค่าใช้จ่ายในการอบรมให้กับประชาชนทั่วไป ที่มีความประสงค์จะเป็นประชาชนจิตอาสา ช่วยดับเพลิงเบื้องต้น พร้อมมอบอุปกรณ์ดับเพลิงแบบหิ้วถือ หรือถังดับเพลิงให้กับจิตอาสาที่ผ่านการฝึก เพื่อใช้เป็นอุปกรณ์ดับเพลิงเบื้องต้น เมื่อเกิดเพลิงไหม้ และจ่ายเป็นค่าวัสดุอุปกรณ์การฝึก และค่าใช้จ่ายอื่น ๆ ที่เกี่ยวข้องกับโครงการ เป็นต้น (ยุทธศาสตร์ด้านการบริหารจัดการที่ดี)</t>
  </si>
  <si>
    <t xml:space="preserve"> - โครงการให้เจ้าหน้าที่ป้องกันพนักงานดับเพลิงเข้ารับการฝึกอบรมดับเพลิงขั้นต้นและดับเพลิง</t>
  </si>
  <si>
    <t>ขั้นก้าวหน้า ณ วิทยาลัยป้องกันและบรรเทาสาธารณภัย</t>
  </si>
  <si>
    <t>เพื่อจ่ายเป็นค่าเข้ารับการฝึกอบรมดับเพลิงขั้นต้นและดับเพลิงขั้นก้าวหน้า ณ วิทยาลัยป้องกันและบรรเทาสาธารณภัย เช่น ค่าลงทะเบียน ค่าใช้จ่ายในการเดินทาง และค่าใช้จ่ายอื่น ๆ ที่เกี่ยวข้องกับโครงการ เป็นต้น  (ยุทธศาสตร์ด้านการบริหารจัดการที่ดี)</t>
  </si>
  <si>
    <t xml:space="preserve"> - โครงการอบรมป้องกันและบรรเทาสาธารณภัยให้กับโรงเรียนในสังกัดเทศบาลนครนครสวรรค์</t>
  </si>
  <si>
    <t xml:space="preserve">   2. ราคาที่กำหนดเป็นราคาที่รวมค่าติดตั้ง</t>
  </si>
  <si>
    <t xml:space="preserve">   4. ต้องเป็นเครื่องปรับอากาศที่ประกอบสำเร็จรูปทั้งชุด ทั้งหน่วยส่งความเย็นและหน่วยระบายความร้อนจากโรงงานเดียวกัน</t>
  </si>
  <si>
    <t xml:space="preserve">   5. มีความหน่วงเวลาการทำงานของคอมเพรสเซอร์</t>
  </si>
  <si>
    <t xml:space="preserve"> - ตั้งงบประมาณตามบัญชีราคามาตรฐานครุภัณฑ์ของสำนักงบประมาณ </t>
  </si>
  <si>
    <t xml:space="preserve">   1. ขนาดที่กำหนดเป็นขนาดไม่ต่ำกว่า 36,000 บีทียู</t>
  </si>
  <si>
    <t xml:space="preserve">   1. ขนาดที่กำหนดเป็นขนาดไม่ต่ำกว่า 15,000 บีทียู</t>
  </si>
  <si>
    <t>ครุภัณฑ์ไฟฟ้าและวิทยุ</t>
  </si>
  <si>
    <t xml:space="preserve"> - หัวฉีดสำหรับดับเพลิงในอาคาร</t>
  </si>
  <si>
    <t>ครุภัณฑ์เครื่องดับเพลิง</t>
  </si>
  <si>
    <t xml:space="preserve"> - ชุดดับเพลิงในอาคารพร้อมอุปกรณ์</t>
  </si>
  <si>
    <t xml:space="preserve">   1. เสื้อคลุมและกางเกง มีประสิทธิภาพในการป้องกันความร้อน</t>
  </si>
  <si>
    <t xml:space="preserve">   2. หมวกที่ใช้ในการดับเพลิง ทำจากวัสดุทนความร้อน และแรงกระแทก</t>
  </si>
  <si>
    <t>เพื่อจ่ายเป็นค่าจัดซื้อชุดดับเพลิงในอาคารพร้อมอุปกรณ์ ประกอบด้วย เสื้อคลุม, กางเกง, หมวก, รองเท้า, ฮู๊ด จำนวน 1 ชุด  โดยมีคุณลักษณะดังนี้</t>
  </si>
  <si>
    <t xml:space="preserve">   4. ฮู๊ดคลุมศรีษะ มีคุณสมบัติยืดหยุ่น กระชับ และซับเหงื่อได้ดี สามารถป้องกันความร้อนได้</t>
  </si>
  <si>
    <t>เพื่อจ่ายเป็นค่าหัวฉีดสำหรับดับเพลิงในอาคาร จำนวน 2 ชุด  โดยมีคุณลักษณะดังนี้</t>
  </si>
  <si>
    <t xml:space="preserve">   2. มีบอลวาล์ว ควบคุมการเปิด - ปิดน้ำ</t>
  </si>
  <si>
    <t xml:space="preserve">   3. มีข้อต่อสวมเร็วขนาด 2.5 นิ้ว</t>
  </si>
  <si>
    <t xml:space="preserve">   4. มีด้ามจับ</t>
  </si>
  <si>
    <t xml:space="preserve">   5. สามารถปรับลักษณะน้ำให้เป็นลำตรง หรือฝอย และม่านน้ำได้</t>
  </si>
  <si>
    <t xml:space="preserve">   6. สามารถใช้กับน้ำยาโฟมดับไฟได้</t>
  </si>
  <si>
    <t>ครุภัณฑ์วิทยาศาสตร์หรือการแพทย์</t>
  </si>
  <si>
    <t xml:space="preserve"> - ถังอากาศเครื่องช่วยหายใจ พร้อมหน้ากากและอุปกรณ์</t>
  </si>
  <si>
    <t>เพื่อจ่ายเป็นค่าจัดซื้อถังอากาศเครื่องช่วยหายใจ พร้อมหน้ากากและอุปกรณ์ จำนวน 1 ชุด  โดยมีคุณลักษณะดังนี้</t>
  </si>
  <si>
    <t xml:space="preserve">   1. หน้ากากเป็นหน้ากากเต็มหน้า ทำด้วยยาง แบบจอกว้างสามารถมองได้รอบ</t>
  </si>
  <si>
    <t xml:space="preserve">   3. ชุดอุปกรณ์ควบคุมกำลังอากาศ สามารถจ่ายอากาศตามความต้องการของผู้ใช้ได้สูงสุดไม่น้อยกว่า 40 ลิตร/นาที ภายในเวลา 45 นาที</t>
  </si>
  <si>
    <t xml:space="preserve">   4. ชุดอุปกรณ์สะพายหลัง เป็นอุปกรณ์สำหรับติดถังอากาศรวมชุดอุปกรณ์ควบคุม</t>
  </si>
  <si>
    <t xml:space="preserve">4. ค่าซ่อมแซมบำรุงรักษาโครงสร้างครุภัณฑ์ขนาดใหญ่ ที่มีความจำเป็นต้องดำเนินการซ่อมแซมซึ่งไม่รวมถึงค่าซ่อมบำรุงรักษาตามปกติหรือค่าซ่อมกลาง </t>
  </si>
  <si>
    <t>- ซ่อมแซมแพโป๊ะจอดเทียบเรือบริเวณต้นแม่น้ำเจ้าพระยา</t>
  </si>
  <si>
    <t>- ปรับปรุงเรือนนอนและกั้นห้องเป็นเรือนนอนของพนักงานดับเพลิง</t>
  </si>
  <si>
    <t>- ปรับปรุงห้องประชุมและห้องเก็บพัสดุชั้น 3 ของอาคารงานป้องกันและบรรเทาสาธารณภัย</t>
  </si>
  <si>
    <t xml:space="preserve"> - เป็นไปตามระเบียบกระทรวงมหาดไทย ว่าด้วยค่าใช้จ่ายในการฝึกอบรม และการเข้ารับการฝึกอบรมของเจ้าหน้าที่ท้องถิ่น พ.ศ. 2557</t>
  </si>
  <si>
    <t>เพื่อจ่ายเป็นค่าใช้จ่ายในการอบรมป้องกันและบรรเทาสาธารณภัยให้กับโรงเรียนในสังกัดเทศบาลนครนครสวรรค์ ช่วยดับเพลิงเบื้องต้น พร้อมมอบอุปกรณ์ดับเพลิงแบบหิ้วถือ หรือถังดับเพลิงให้กับโรงเรียนในสังกัดเทศบาลนคร เพื่อใช้เป็นอุปกรณ์ดับเพลิงเบื้องต้น เมื่อเกิดเพลิงไหม้ และจ่ายเป็นค่าวัสดุเชื้อเพลิงและหล่อลื่น ค่าวัสดุอุปกรณ์การฝึก และค่าใช้จ่ายอื่น ๆ ที่เกี่ยวข้องกับโครงการ เป็นต้น (ยุทธศาสตร์ด้านการรักษาความสงบเรียบร้อยและความมั่นคง)</t>
  </si>
  <si>
    <t xml:space="preserve">   3. มีคุณสมบัติตามมาตรฐานผลิตภัณฑ์อุตสาหกรรม (มอก.)</t>
  </si>
  <si>
    <t>- เครื่องปรับอากาศแบบแยกส่วนแบบแขวน</t>
  </si>
  <si>
    <t>ขนาดไม่ต่ำกว่า 36,000 บีทียู รวมค่าติดตั้ง</t>
  </si>
  <si>
    <t>เพื่อจ่ายเป็นค่าจัดซื้อเครื่องปรับอากาศแบบแยกส่วนแบบแขวน ขนาดไม่ต่ำกว่า 36,000 บีทียู รวมค่าติดตั้ง จำนวน 1 เครื่อง โดยมีคุณลักษณะ ดังนี้</t>
  </si>
  <si>
    <t xml:space="preserve">   3. ได้รับการรับรองมาตรฐานผลิตภัณฑ์อุตสาหกรรม และฉลากประหยัดไฟฟ้าเบอร์ 5</t>
  </si>
  <si>
    <t>ขนาดไม่ต่ำกว่า 15,000 บีทียู รวมค่าติดตั้ง</t>
  </si>
  <si>
    <t>เพื่อจ่ายเป็นค่าจัดซื้อเครื่องปรับอากาศแบบแยกส่วนแบบแขวน ขนาดไม่ต่ำกว่า 15,000 บีทียู รวมค่าติดตั้ง จำนวน 3 เครื่อง โดยมีคุณลักษณะ ดังนี้</t>
  </si>
  <si>
    <t xml:space="preserve"> - เครื่องรับส่งวิทยุแบบ VHF/FM ชนิดติดรถยนต์</t>
  </si>
  <si>
    <t xml:space="preserve">   3. รองเท้าที่ใช้สำหรับในการดับเพลิง ผลิตจากยางที่มีโครงสร้างแข็งแรง สามารถป้องกันความร้อนและเปลวไฟได้ ตัวรองเท้ามีหูเพื่อสะดวกในการส่วมใส่</t>
  </si>
  <si>
    <t xml:space="preserve">   1. ทำจากอลูมิเนียมอัลลอย ไม่เป็นสนิมและแข็งแรงทนทาน</t>
  </si>
  <si>
    <t xml:space="preserve">   2. ถังอากาศ เสริมความแข็งแรงด้วยใยสงเคราะห์ และน้ำหนักถังเปล่า ต้องไม่เกิน 4 กิโลกรัม และใส่อากาศเต็มถังครบชุด ต้องมีน้ำหนักไม่เกิน 11 กิโลกรัม</t>
  </si>
  <si>
    <t xml:space="preserve">1. ซ่อมใหญ่รถยนต์บรรทุกน้ำ หมายเลขทะเบียน 81 - 8188 (เบอร์ 9) </t>
  </si>
  <si>
    <t xml:space="preserve">2. ซ่อมใหญ่รถยนต์บรรทุกน้ำ หมายเลขทะเบียน 81 - 8189 (เบอร์ 15) </t>
  </si>
  <si>
    <t xml:space="preserve">3. ซ่อมใหญ่รถยนต์บรรทุกน้ำ หมายเลขทะเบียน 81 - 8253 (เบอร์ 12) </t>
  </si>
  <si>
    <t>ค่าบำรุงรักษาและปรับปรุงที่ดินและสิ่งก่อสร้าง</t>
  </si>
  <si>
    <t>ค่าต่อเติมหรือดัดแปลงอาคารบ้านพัก</t>
  </si>
  <si>
    <t xml:space="preserve"> - เป็นไปตามระเบียบกระทรวงมหาดไทย ว่าด้วยค่าใช้จ่ายในการฝึกอบรม และการเข้าการรับการฝึกอบรมของเจ้าหน้าที่ท้องถิ่น พ.ศ. 2557</t>
  </si>
  <si>
    <t>- เป็นไปตามหนังสือสำนักงาน กท. ที่ มท 0809.2/ว 138 ลงวันที่ 30 ธันวาคม 2558 เรื่อง ซักซ้อมแนวทางการคำนวณภาระค่าใช้จ่ายด้านการบริหารงานบุคคลขององค์กรปกครองส่วนท้องถิ่น</t>
  </si>
  <si>
    <t xml:space="preserve"> - เป็นไปตามหนังสือกรมส่งเสริมการปกครองท้องถิ่น ด่วนที่สุด ที่ มท 0808.2/ว 1248 ลงวันที่ 27 มิถุนายน 2559</t>
  </si>
  <si>
    <t xml:space="preserve"> - เป็นไปตามหนังสือกระทรวงมหาดไทย ที่ มท 0808.2/ว 1536 ลงวันที่ 19 มิถุนายน 2561</t>
  </si>
  <si>
    <t xml:space="preserve"> - เป็นไปตามหนังสือกระทรวงมหาดไทย ที่ มท 0808.2/ว 0444 ลงวันที่ 24 มกราคม 2561</t>
  </si>
  <si>
    <t xml:space="preserve"> - เป็นไปตามหนังสือกระทรวงมหาดไทย ที่ มท 0808.2/ว 1536 ลงวันที่ 19 มีนาคม 2561</t>
  </si>
  <si>
    <t xml:space="preserve"> - เป็นไปตามหนังสือกรมส่งเสริมการปกครองส่วนท้องถิ่น ด่วนที่สุด ที่ มท 0804.5/ว 1634 ลงวันที่ 22 กันยายน 2557</t>
  </si>
  <si>
    <t xml:space="preserve"> - เป็นไปตามหนังสือกรมส่งเสริมการปกครองส่วนท้องถิ่น ด่วนที่สุด ที่ มท 0810.4/ว 661 ลงวันที่ 9 มีนาคม 2561</t>
  </si>
  <si>
    <t xml:space="preserve"> - เป็นไปตามหนังสือกรมส่งเสริมการปกครองส่วนท้องถิ่น ด่วนที่สุด ที่ มท 0808.2/ว 1248 ลงวันที่ 27 มิถุนายน 2559</t>
  </si>
  <si>
    <t xml:space="preserve"> - เป็นไปตามหนังสือกระทรวงมหาดไทย ที่ มท 0808.2/ว 1134 ลงวันที่ 9 มิถุนายน 2558</t>
  </si>
  <si>
    <t>ตามบัญชีอัตราเงินเดือนและค่าตอบแทนแนบท้ายระเบียบกระทรวงมหาดไทยว่าด้วยเงินเดือน เงินค่าตอบแทนและประโยชน์ตอบแทนอื่นของนายกเทศมนตรี รองนายกเทศมนตรี สมาชิกสภาเทศบาล เลขานุการนายกเทศมนตรี ที่ปรึกษานายกเทศมนตรี และการจ่ายเบี้ยประชุมกรรมการสภาเทศบาล ประธานสภาเทศบาล รองประธานสภาเทศบาลพ.ศ. 2554 ประกาศ ณ วันที่ 16 กันยายน 2554 และฉบับที่ 2 พ.ศ 2557 ประกาศ ณ วันที่ 26 มิถุนายน พ.ศ. 2557</t>
  </si>
  <si>
    <t xml:space="preserve">เพื่อจ่ายเป็นค่าเบี้ยประชุมกรรมการสภาเทศบาล ในคณะกรรมการสามัญ คณะกรรมการวิสามัญ และคณะกรรมการสามัญประจำสภาเทศบาล ได้รับค่าตอบแทนประเภทค่าเบี้ยประชุมรายครั้ง เฉพาะครั้งที่มาประชุมครั้งละ 250 บาท สำหรับประธานกรรมการของแต่ละคณะให้ได้รับเบี้ยประชุมเพิ่มขึ้นอีกหนึ่งในสี่ของอัตราเบี้ยประชุมดังกล่าว การประชุมของคณะกรรมการในวันเดียวกันมากกว่าหนึ่งครั้ง ให้ประธานกรรมการและกรรมการได้รับเบี้ยประชุมเพียงครั้งเดียว ตามระเบียบกระทรวงมหาดไทยว่าด้วยเงินเดือน เงินค่าตอบแทนและประโยชน์ตอบแทนอื่นของนายกเทศมนตรี รองนายกเทศมนตรี ประธานสภาเทศบาล รองประธานสภาเทศบาล สมาชิกสภาเทศบาล เลขานุการนายกเทศมนตรี ที่ปรึกษานายกเทศมนตรี และการจ่ายเบี้ยประชุมกรรมการสภาเทศบาล พ.ศ. 2554 ประกาศ ณ วันที่ 16 กันยายน 2554 </t>
  </si>
  <si>
    <t xml:space="preserve"> - เป็นไปตามหนังสือสำนักงานบริหารการคลังท้องถิ่น ที่ มท 0808.4/1301 ลงวันที่ 29 เมษายน 2548 </t>
  </si>
  <si>
    <t xml:space="preserve"> - เป็นไปตามหนังสือกระทรวงมหาดไทย ด่วนที่สุด ที่ มท 0808.2/ว 3616 ลงวันที่ 24 มิถุนายน 2559</t>
  </si>
  <si>
    <t xml:space="preserve"> - เป็นไปตามหนังสือกระทรวงมหาดไทย ด่วนที่สุด ที่ มท 0808.2/ว 1791 ลงวันที่ 3 เมษายน 2560</t>
  </si>
  <si>
    <t>เพื่อจ่ายเป็นค่าใช้จ่ายค่าพวงมาลัย พานประดับ พุ่มดอกไม้ พานพุ่มเงินพุ่มทอง กรวยดอกไม้ พวงมาลัย  ช่อดอกไม้ กระเช้าดอกไม้ หรือพวงมาลา สำหรับวางอนุสาวรีย์ หรือใช้ในการจัดงานการจัดกิจกรรมเฉลิมพระเกียรติ ในวโรกาสต่าง ๆ งานพิธีต่าง ๆ ตลอดจนงานของทางราชการตามที่เทศบาลเห็นสมควร</t>
  </si>
  <si>
    <t xml:space="preserve"> - เครื่องปรับอากาศ</t>
  </si>
  <si>
    <t>เพื่อจ่ายเป็นค่าจัดซื้อเครื่องปรับอากาศแบบฝังฝ้า 4 ทิศทาง จำนวน 1 เครื่อง เพื่อใช้สำหรับติดตั้งประจำห้องรองนายกเทศมนตรี โดยมีคุณลักษณะ ดังนี้</t>
  </si>
  <si>
    <t xml:space="preserve"> - เป็นไปตามหนังสือกระทรวงมหาดไทย ที่ มท 0808.2/ว1134 ลงวันที่ 9 มิถุนายน 2558</t>
  </si>
  <si>
    <t xml:space="preserve">เพื่อจ่ายเป็นค่าเบี้ยเลี้ยง ค่าที่พัก และค่ายานพาหนะ ในการเดินทางไปราชการของพนักงานเทศบาล และลูกจ้าง ซึ่งการเบิกจ่ายเป็นไปตามระเบียบกระทรวงมหาดไทย </t>
  </si>
  <si>
    <t>เพื่อจ่ายเป็นค่าวัสดุก่อสร้าง เช่น ไม้ อิฐ หิน ทราย สี ทินเนอร์ ลูกกลิ้ง แปรงทาสี เป็นต้น เพื่อใช้ในการซ่อมแซมอาคารสำนักงาน</t>
  </si>
  <si>
    <t>1. เงินรางวัลเกี่ยวกับการสอบแข่งขัน สอบคัดเลือก ค่าตอบแทนคณะกรรมการสอบคัดเลือก</t>
  </si>
  <si>
    <t>2. เงินประโยชน์ตอบแทนอื่นเป็นกรณีพิเศษ (เงินรางวัลประจำปี) ให้แก่ พนักงานเทศบาล พนักงานครูเทศบาล ลูกจ้างประจำ และพนักงานจ้าง ที่อยู่ในหลักเกณฑ์ตามประกาศ ก.ท.จ. นครสวรรค์ เรื่อง กำหนดมาตรฐานทั่วไปเกี่ยวกับหลักเกณฑ์เงื่อนไขและวิธีการกำหนดประโยชน์ตอบแทนอันเป็นกรณีพิเศษอันมีลักษณะเป็นเงินรางวัลประจำปีสำหรับพนักงานเทศบาล ลูกจ้าง และพนักงานจ้างของเทศบาล พ.ศ. 2558 ลงวันที่ 17 เมษายน 2558</t>
  </si>
  <si>
    <t xml:space="preserve"> - เป็นไปตามระเบียบกระทรวงมหาดไทยว่าด้วยการกำหนดเงินประโยชน์ตอบแทนอื่นเป็นกรณีพิเศษอันมีลักษณะเป็นเงินรางวัลประจำปีแก่พนักงานส่วนท้องถิ่นให้เป็นรายจ่ายอื่นขององค์กรปกครองส่วนท้องถิ่น พ.ศ. 2557</t>
  </si>
  <si>
    <t>เพื่อจ่ายเป็นค่าใช้จ่ายในการเลือกตั้งสมาชิกสภาเทศบาลและผู้บริหารเทศบาล (กรณีครบวาระยุบสภา กรณีแทนตำแหน่งที่ว่าง และกรณีคณะกรรมการการเลือกตั้ง สั่งให้มีการเลือกตั้งใหม่ และกรณีอื่น ๆ) เช่น ค่าตอบแทนคณะกรรมการฯ ค่าอาหารทำการนอกเวลาเจ้าหน้าที่ ค่าเครื่องเขียนแบบพิมพ์ ค่าวัสดุอุปกรณ์ ค่าจ้างเหมาขนส่งอุปกรณ์การเลือกตั้ง ค่าใช้จ่ายในการประชาสัมพันธ์ และค่าใช้จ่ายอื่นๆ ที่เกี่ยวข้อง</t>
  </si>
  <si>
    <t xml:space="preserve"> - เป็นไปตามหนังสือกระทรวงมหาดไทย ที่ มท 0808.2/ว 4427 ลงวันที่ 7 สิงหาคม 2561</t>
  </si>
  <si>
    <t xml:space="preserve"> - เป็นไปตามหนังสือกรมส่งเสริมการปกครองส่วนท้องถิ่น ด่วนที่สุด ที่ มท 0810.4/ว 4202 ลงวันที่ 25 ธันวาคม 2561</t>
  </si>
  <si>
    <t xml:space="preserve"> - เป็นไปตามหนังสือกรมส่งเสริมการปกครองส่วนท้องถิ่น ด่วนที่สุด ที่ มท 0810.4/ว 661 ลงวันที่ 9  มีนาคม 2561</t>
  </si>
  <si>
    <t xml:space="preserve"> - เป็นไปตามหนังสือกรมส่งเสริมการปกครองส่วนท้องถิ่น ด่วนที่สุด ที่ มท 0810.4/ว 1346 ลงวันที่ 29  มีนาคม 2562</t>
  </si>
  <si>
    <t xml:space="preserve"> - เป็นไปตามหนังสือกรมส่งเสริมการปกครองส่วนท้องถิ่น ด่วนที่สุด ที่ มท 0810.4/ว 1464 ลงวันที่ 5 เมษายน  2562</t>
  </si>
  <si>
    <t xml:space="preserve"> - เป็นไปตามหนังสือกรมส่งเสริมการปกครองท้องถิ่น ที่ มท 0890.4/468 ลงวันที่ 17 มกราคม 2556</t>
  </si>
  <si>
    <t xml:space="preserve"> - เป็นไปตามหนังสือกระทรวงมหาดไทย ด่วนที่สุด ที่ มท 0890.4/ว 3992 ลงวันที่ 2 ตุลาคม 2556</t>
  </si>
  <si>
    <t>เพื่อจ่ายเป็นค่ารับรองในการต้อนรับบุคคลหรือคณะบุคคล จำนวน 400,000 บาท โดยตั้งได้ไม่เกิน 1 % ของรายได้จริง (ไม่รวมเงินอุดหนุนเฉพาะกิจ เงินกู้ เงินจ่ายขาด เงินสะสม และเงินที่มีผู้อุทิศให้)  และค่าเลี้ยงรับรองในการประชุมสภาท้องถิ่นหรือคณะกรรมการหรือคณะอนุกรรมการที่ได้รับแต่งตั้งตามกฎหมาย หรือตามระเบียบหรือหนังสือสั่งการของกระทรวงมหาดไทย หรือการประชุมระหว่างองค์กรปกครองส่วนท้องถิ่นกับองค์กรปกครองส่วนท้องถิ่นหรือองค์กรปกครองส่วนท้องถิ่นกับรัฐวิสาหกิจหรือเอกชน จำนวน 200,000 บาท ตามหนังสือกระทรวงมหาดไทย ที่ มท 0808.4/ว 2381 ลงวันที่ 28 กรกฎาคม 2548</t>
  </si>
  <si>
    <t xml:space="preserve"> - เป็นไปตามแผนพัฒนาท้องถิ่น (พ.ศ. 2561 - พ.ศ. 2565) แบบ ผ.02 หน้าที่ 352 ลำดับที่ 12</t>
  </si>
  <si>
    <t xml:space="preserve"> - เป็นไปตามแผนพัฒนาท้องถิ่น (พ.ศ. 2561 - พ.ศ. 2565) แบบ ผ.02 หน้าที่ 355 ลำดับที่ 18</t>
  </si>
  <si>
    <t xml:space="preserve"> - เป็นไปตามแผนพัฒนาท้องถิ่น (พ.ศ. 2561 - พ.ศ. 2565) แบบ ผ.02 หน้าที่ 349 ลำดับที่ 5</t>
  </si>
  <si>
    <t xml:space="preserve"> - เป็นไปตามแผนพัฒนาท้องถิ่น (พ.ศ. 2561 - พ.ศ. 2565) แบบ ผ.02 หน้าที่ 190 ลำดับที่ 1</t>
  </si>
  <si>
    <t xml:space="preserve"> - เป็นไปตามแผนพัฒนาท้องถิ่น (พ.ศ. 2561 - พ.ศ. 2565) แบบ ผ.02 หน้าที่ 190 ลำดับที่ 2</t>
  </si>
  <si>
    <t xml:space="preserve"> - เป็นไปตามแผนพัฒนาท้องถิ่น (พ.ศ. 2561 - พ.ศ. 2565) แบบ ผ.02 หน้าที่ 190 ลำดับที่ 3</t>
  </si>
  <si>
    <t xml:space="preserve"> - เป็นไปตามแผนพัฒนาท้องถิ่น (พ.ศ. 2561 - พ.ศ. 2565) แบบ ผ.02 หน้าที่ 191 ลำดับที่ 4</t>
  </si>
  <si>
    <t xml:space="preserve"> - เป็นไปตามแผนพัฒนาท้องถิ่น (พ.ศ. 2561 - พ.ศ. 2565) แบบ ผ.02 หน้าที่ 191 ลำดับที่ 5</t>
  </si>
  <si>
    <t xml:space="preserve"> - เป็นไปตามแผนพัฒนาท้องถิ่น (พ.ศ. 2561 - พ.ศ. 2565)  แบบ ผ.03 หน้าที่ 421 ลำดับที่ 23</t>
  </si>
  <si>
    <t xml:space="preserve"> - เป็นไปตามแผนพัฒนาท้องถิ่น (พ.ศ. 2561 - พ.ศ. 2565) แบบ ผ.03 หน้าที่ 419 ลำดับที่ 1</t>
  </si>
  <si>
    <t xml:space="preserve"> - เป็นไปตามแผนพัฒนาท้องถิ่น (พ.ศ. 2561 - พ.ศ. 2565)  แบบ ผ.02 หน้าที่ 192 ลำดับที่ 9</t>
  </si>
  <si>
    <t xml:space="preserve"> - เป็นไปตามแผนพัฒนาท้องถิ่น (พ.ศ. 2561 - พ.ศ. 2565) แบบ ผ.02 หน้าที่ 356 ลำดับที่ 19  </t>
  </si>
  <si>
    <t xml:space="preserve"> - เป็นไปตามแผนพัฒนาท้องถิ่น (พ.ศ. 2561 - พ.ศ. 2565) แบบ ผ.02 หน้าที่ 350 ลำดับที่ 9</t>
  </si>
  <si>
    <t xml:space="preserve"> - เป็นไปตามแผนพัฒนาท้องถิ่น (พ.ศ. 2561 - พ.ศ. 2565) แบบ ผ.02 หน้าที่ 372 ลำดับที่ 1</t>
  </si>
  <si>
    <t xml:space="preserve"> - เป็นไปตามแผนพัฒนาท้องถิ่น (พ.ศ. 2561 - พ.ศ. 2565) แบบ ผ.02 หน้าที่ 373 ลำดับที่ 3</t>
  </si>
  <si>
    <t xml:space="preserve"> - เป็นไปตามแผนพัฒนาท้องถิ่น (พ.ศ. 2561 - พ.ศ. 2565) แบบ ผ.02 หน้าที่ 343 ลำดับที่ 15</t>
  </si>
  <si>
    <t xml:space="preserve"> - เป็นไปตามแผนพัฒนาท้องถิ่น (พ.ศ. 2561 - พ.ศ. 2565) แบบ ผ.02 หน้าที่ 342 ลำดับที่ 11</t>
  </si>
  <si>
    <t xml:space="preserve"> - เป็นไปตามแผนพัฒนาท้องถิ่น (พ.ศ. 2561 - พ.ศ. 2565) แบบ ผ.02 หน้าที่ 342 ลำดับที่ 10</t>
  </si>
  <si>
    <t xml:space="preserve"> - เป็นไปตามแผนพัฒนาท้องถิ่น (พ.ศ. 2561 - พ.ศ. 2565) แบบ ผ.02 หน้าที่ 342 ลำดับที่ 12</t>
  </si>
  <si>
    <t xml:space="preserve"> - เป็นไปตามแผนพัฒนาท้องถิ่น (พ.ศ. 2561 - พ.ศ. 2565) แบบ ผ.02 หน้าที่ 342 ลำดับที่ 13</t>
  </si>
  <si>
    <t xml:space="preserve"> - เป็นไปตามแผนพัฒนาท้องถิ่น (พ.ศ. 2561 - พ.ศ. 2565) แบบ ผ.02 หน้าที่ 342 ลำดับที่ 9</t>
  </si>
  <si>
    <t xml:space="preserve"> - เป็นไปตามแผนพัฒนาท้องถิ่น (พ.ศ. 2561 - พ.ศ. 2565) แบบ ผ.02 หน้าที่ 343 ลำดับที่ 14</t>
  </si>
  <si>
    <t xml:space="preserve"> - เป็นไปตามแผนพัฒนาท้องถิ่น (พ.ศ. 2561 - พ.ศ. 2565) แบบ ผ.02 หน้าที่ 340 ลำดับที่ 6</t>
  </si>
  <si>
    <t xml:space="preserve"> - เป็นไปตามแผนพัฒนาท้องถิ่น (พ.ศ. 2561 - พ.ศ. 2565) แบบ ผ.02 หน้าที่ 340 ลำดับที่ 5</t>
  </si>
  <si>
    <t xml:space="preserve"> - เป็นไปตามแผนพัฒนาท้องถิ่น (พ.ศ. 2561 - พ.ศ. 2565) แบบ ผ.02 หน้าที่ 341 ลำดับที่ 7</t>
  </si>
  <si>
    <t xml:space="preserve"> - เป็นไปตามแผนพัฒนาท้องถิ่น (พ.ศ. 2561 - พ.ศ. 2565) แบบ ผ.02 หน้าที่ 375 ลำดับที่ 15</t>
  </si>
  <si>
    <t xml:space="preserve"> - เป็นไปตามแผนพัฒนาท้องถิ่น (พ.ศ. 2561 - พ.ศ. 2565) แบบ ผ.02 หน้าที่ 345 ลำดับที่ 21</t>
  </si>
  <si>
    <t xml:space="preserve"> - เป็นไปตามแผนพัฒนาท้องถิ่น (พ.ศ. 2561 ถึง พ.ศ. 2565) แบบ ผ.03 หน้าที่ 428 ลำดับที่ 82</t>
  </si>
  <si>
    <t xml:space="preserve"> - เป็นไปตามแผนพัฒนาท้องถิ่น (พ.ศ. 2561 ถึง พ.ศ. 2565) แบบ ผ.03 หน้าที่ 429 ลำดับที่ 87</t>
  </si>
  <si>
    <t xml:space="preserve"> - เป็นไปตามแผนพัฒนาท้องถิ่น (พ.ศ. 2561 ถึง พ.ศ. 2565) แบบ ผ.03 หน้าที่ 429 ลำดับที่ 88</t>
  </si>
  <si>
    <t xml:space="preserve"> - เป็นไปตามแผนพัฒนาท้องถิ่น (พ.ศ. 2561 ถึง พ.ศ. 2565) แบบ ผ.03 หน้าที่ 429 ลำดับที่ 86</t>
  </si>
  <si>
    <t xml:space="preserve"> - เป็นไปตามแผนพัฒนาท้องถิ่น (พ.ศ. 2561 ถึง พ.ศ. 2565) แบบ ผ.03 หน้าที่ 428 ลำดับที่ 77</t>
  </si>
  <si>
    <t xml:space="preserve"> - เป็นไปตามแผนพัฒนาท้องถิ่น (พ.ศ. 2561 ถึง พ.ศ. 2565) แบบ ผ.03 หน้าที่ 428 ลำดับที่ 79</t>
  </si>
  <si>
    <t xml:space="preserve"> - เป็นไปตามแผนพัฒนาท้องถิ่น (พ.ศ. 2561 ถึง พ.ศ. 2565) แบบ ผ.03 หน้าที่ 428 ลำดับที่ 78</t>
  </si>
  <si>
    <t xml:space="preserve"> - เป็นไปตามแผนพัฒนาท้องถิ่น (พ.ศ. 2561 ถึง พ.ศ. 2565) แบบ ผ.03 หน้าที่ 426 ลำดับที่ 70,71,72</t>
  </si>
  <si>
    <t xml:space="preserve"> - เป็นไปตามแผนพัฒนาท้องถิ่น (พ.ศ. 2561 ถึง พ.ศ. 2565) แบบ ผ.02 หน้าที่ 344 ลำดับที่ 19</t>
  </si>
  <si>
    <t xml:space="preserve"> - เป็นไปตามแผนพัฒนาท้องถิ่น (พ.ศ. 2561 ถึง พ.ศ. 2565) แบบ ผ.02 หน้าที่ 376 ลำดับที่ 17</t>
  </si>
  <si>
    <t xml:space="preserve"> - เป็นไปตามแผนพัฒนาท้องถิ่น (พ.ศ. 2561 ถึง พ.ศ. 2565) แบบ ผ.02 หน้าที่ 344 ลำดับที่ 18</t>
  </si>
  <si>
    <t>ครุภัณฑ์ยานพาหนะและขนส่ง</t>
  </si>
  <si>
    <t xml:space="preserve"> - รถยนต์ส่วนกลาง</t>
  </si>
  <si>
    <t>เพื่อจ่ายเป็นค่าจัดซื้อรถยนต์ส่วนกลาง จำนวน 1 คัน โดยมีคุณลักษณะ ดังนี้</t>
  </si>
  <si>
    <t xml:space="preserve">     1. ปริมาตรกระบอกสูบไม่ต่ำกว่า 2,300 ซีซี</t>
  </si>
  <si>
    <t xml:space="preserve">     2. แบบดับเบิ้ลแค็บ</t>
  </si>
  <si>
    <t xml:space="preserve">     3. เกียร์อัตโนมัติ</t>
  </si>
  <si>
    <t xml:space="preserve"> - เป็นไปตามแผนพัฒนาท้องถิ่น (พ.ศ. 2561 - พ.ศ. 2565)  แบบ ผ.03 หน้าที่ 423 ลำดับที่ 34</t>
  </si>
  <si>
    <t xml:space="preserve">ประมาณการรายจ่ายรวมทั้งสิ้น 53,416,100 บาท จ่ายจากรายได้จัดเก็บเอง </t>
  </si>
  <si>
    <t xml:space="preserve">ประมาณการรายจ่ายรวมทั้งสิ้น 28,420,200 บาท จ่ายจากรายได้จัดเก็บเอง </t>
  </si>
  <si>
    <t xml:space="preserve"> - วัสดุสนาม</t>
  </si>
  <si>
    <t xml:space="preserve"> - วัสดุการเกษตร</t>
  </si>
  <si>
    <t xml:space="preserve"> - วัสดุเครื่องแต่งกาย</t>
  </si>
  <si>
    <t xml:space="preserve"> - วัสดุเครื่องดับเพลิง</t>
  </si>
  <si>
    <t xml:space="preserve"> - วัสดุอื่น </t>
  </si>
  <si>
    <t>เพื่อจ่ายเป็นค่าปรับปรุงห้องประชุมและห้องเก็บพัสดุชั้น 3 ของอาคารงานป้องกันและบรรเทาสาธารณภัย ตามแบบแปลนรายละเอียดของเทศบาลนครนครสวรรค์</t>
  </si>
  <si>
    <t>เพื่อจ่ายเป็นค่าปรับปรุงเรือนนอนและกั้นห้องเป็นเรือนนอนของพนักงานดับเพลิง บริเวณชั้น 2 ของอาคารงานป้องกันและบรรเทาสาธารณภัย พร้อมติดตั้งมิเตอร์ประธานของการไฟฟ้า และติดตั้งมิเตอร์ประจำทุกห้อง  ตามแบบแปลนรายละเอียดของเทศบาลนครนครสวรรค์</t>
  </si>
  <si>
    <t>เพื่อจ่ายเป็นค่าซ่อมแซมแพโป๊ะจอดเทียบเรือบริเวณต้นแม่น้ำเจ้าพระยา จำนวน 1 แพ ตามแบบแปลนรายละเอียดของเทศบาลนครนครสวรรค์</t>
  </si>
  <si>
    <t>เพื่อจ่ายเป็นค่าจัดซื้อเครื่องรับส่งวิทยุแบบ VHF/FM ชนิดติดรถยนต์ ขนาดกำลังส่ง 25 วัตต์ จำนวน 4 เครื่อง โดยมีคุณลักษณะดังนี้ ขนาดกำลังส่ง 25 วัตต์ ประกอบด้วย ตัวเครื่อง ไมโครโฟน เสาอากาศ อุปกรณ์ติดตั้งครบชุด หนังสือคู่มือ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</si>
</sst>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_-;\-* #,##0_-;_-* &quot;-&quot;??_-;_-@_-"/>
  </numFmts>
  <fonts count="67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18"/>
      <name val="TH SarabunPSK"/>
      <family val="2"/>
    </font>
    <font>
      <sz val="16"/>
      <name val="TH SarabunPSK"/>
      <family val="2"/>
    </font>
    <font>
      <b/>
      <sz val="8"/>
      <name val="TH SarabunPSK"/>
      <family val="2"/>
    </font>
    <font>
      <sz val="8"/>
      <name val="TH SarabunPSK"/>
      <family val="2"/>
    </font>
    <font>
      <sz val="18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6"/>
      <color indexed="10"/>
      <name val="TH SarabunPSK"/>
      <family val="2"/>
    </font>
    <font>
      <sz val="14"/>
      <color indexed="8"/>
      <name val="TH SarabunPSK"/>
      <family val="2"/>
    </font>
    <font>
      <b/>
      <u val="single"/>
      <sz val="18"/>
      <name val="TH SarabunPSK"/>
      <family val="2"/>
    </font>
    <font>
      <b/>
      <u val="single"/>
      <sz val="16"/>
      <name val="TH SarabunPSK"/>
      <family val="2"/>
    </font>
    <font>
      <u val="single"/>
      <sz val="16"/>
      <name val="TH SarabunPSK"/>
      <family val="2"/>
    </font>
    <font>
      <b/>
      <sz val="17"/>
      <name val="TH SarabunPSK"/>
      <family val="2"/>
    </font>
    <font>
      <b/>
      <sz val="14"/>
      <name val="TH SarabunPSK"/>
      <family val="2"/>
    </font>
    <font>
      <b/>
      <sz val="15"/>
      <name val="TH SarabunPSK"/>
      <family val="2"/>
    </font>
    <font>
      <b/>
      <sz val="16"/>
      <color indexed="10"/>
      <name val="TH SarabunPSK"/>
      <family val="2"/>
    </font>
    <font>
      <b/>
      <sz val="14"/>
      <color indexed="8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8"/>
      <name val="TH SarabunPSK"/>
      <family val="2"/>
    </font>
    <font>
      <sz val="8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TH SarabunPSK"/>
      <family val="2"/>
    </font>
    <font>
      <sz val="16"/>
      <color rgb="FFFF0000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sz val="8"/>
      <color theme="1"/>
      <name val="TH SarabunPSK"/>
      <family val="2"/>
    </font>
    <font>
      <b/>
      <sz val="16"/>
      <color rgb="FFFF0000"/>
      <name val="TH SarabunPSK"/>
      <family val="2"/>
    </font>
    <font>
      <b/>
      <sz val="14"/>
      <color theme="1"/>
      <name val="TH SarabunPSK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9" fillId="22" borderId="0" applyNumberFormat="0" applyBorder="0" applyAlignment="0" applyProtection="0"/>
    <xf numFmtId="0" fontId="0" fillId="0" borderId="0">
      <alignment/>
      <protection/>
    </xf>
    <xf numFmtId="0" fontId="50" fillId="23" borderId="1" applyNumberFormat="0" applyAlignment="0" applyProtection="0"/>
    <xf numFmtId="0" fontId="51" fillId="24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4" applyNumberFormat="0" applyFill="0" applyAlignment="0" applyProtection="0"/>
    <xf numFmtId="0" fontId="53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54" fillId="20" borderId="5" applyNumberFormat="0" applyAlignment="0" applyProtection="0"/>
    <xf numFmtId="0" fontId="0" fillId="32" borderId="6" applyNumberFormat="0" applyFont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30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left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9" fillId="0" borderId="0" xfId="0" applyFont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3" fontId="5" fillId="0" borderId="0" xfId="0" applyNumberFormat="1" applyFont="1" applyAlignment="1">
      <alignment/>
    </xf>
    <xf numFmtId="176" fontId="5" fillId="0" borderId="0" xfId="36" applyNumberFormat="1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top"/>
    </xf>
    <xf numFmtId="3" fontId="11" fillId="0" borderId="0" xfId="0" applyNumberFormat="1" applyFont="1" applyAlignment="1">
      <alignment vertical="top"/>
    </xf>
    <xf numFmtId="0" fontId="11" fillId="0" borderId="0" xfId="0" applyFont="1" applyAlignment="1">
      <alignment horizontal="right" vertical="top"/>
    </xf>
    <xf numFmtId="0" fontId="5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3" fontId="9" fillId="0" borderId="0" xfId="0" applyNumberFormat="1" applyFont="1" applyAlignment="1">
      <alignment vertical="center"/>
    </xf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176" fontId="9" fillId="0" borderId="0" xfId="36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176" fontId="5" fillId="0" borderId="0" xfId="36" applyNumberFormat="1" applyFont="1" applyAlignment="1">
      <alignment vertical="center"/>
    </xf>
    <xf numFmtId="0" fontId="5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3" fontId="11" fillId="0" borderId="0" xfId="0" applyNumberFormat="1" applyFont="1" applyAlignment="1">
      <alignment vertical="center"/>
    </xf>
    <xf numFmtId="0" fontId="11" fillId="0" borderId="0" xfId="0" applyFont="1" applyAlignment="1">
      <alignment horizontal="right" vertical="center"/>
    </xf>
    <xf numFmtId="176" fontId="5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58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5" fillId="33" borderId="0" xfId="0" applyFont="1" applyFill="1" applyAlignment="1">
      <alignment vertical="center"/>
    </xf>
    <xf numFmtId="43" fontId="5" fillId="0" borderId="0" xfId="36" applyFont="1" applyAlignment="1">
      <alignment vertical="center"/>
    </xf>
    <xf numFmtId="176" fontId="17" fillId="0" borderId="0" xfId="36" applyNumberFormat="1" applyFont="1" applyAlignment="1">
      <alignment vertical="center"/>
    </xf>
    <xf numFmtId="0" fontId="59" fillId="0" borderId="0" xfId="0" applyFont="1" applyAlignment="1">
      <alignment vertical="center"/>
    </xf>
    <xf numFmtId="176" fontId="18" fillId="0" borderId="0" xfId="36" applyNumberFormat="1" applyFont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176" fontId="9" fillId="0" borderId="0" xfId="0" applyNumberFormat="1" applyFont="1" applyAlignment="1">
      <alignment vertical="center"/>
    </xf>
    <xf numFmtId="0" fontId="6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176" fontId="61" fillId="0" borderId="0" xfId="36" applyNumberFormat="1" applyFont="1" applyAlignment="1">
      <alignment vertical="center"/>
    </xf>
    <xf numFmtId="0" fontId="61" fillId="0" borderId="0" xfId="0" applyFont="1" applyAlignment="1">
      <alignment horizontal="right" vertical="center"/>
    </xf>
    <xf numFmtId="0" fontId="1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176" fontId="8" fillId="0" borderId="0" xfId="0" applyNumberFormat="1" applyFont="1" applyAlignment="1">
      <alignment vertical="center"/>
    </xf>
    <xf numFmtId="43" fontId="9" fillId="0" borderId="0" xfId="36" applyFont="1" applyAlignment="1">
      <alignment vertical="center"/>
    </xf>
    <xf numFmtId="0" fontId="61" fillId="0" borderId="0" xfId="0" applyFont="1" applyAlignment="1">
      <alignment vertical="center" wrapText="1"/>
    </xf>
    <xf numFmtId="0" fontId="62" fillId="0" borderId="0" xfId="0" applyFont="1" applyAlignment="1">
      <alignment vertical="center" wrapText="1"/>
    </xf>
    <xf numFmtId="176" fontId="61" fillId="0" borderId="0" xfId="36" applyNumberFormat="1" applyFont="1" applyAlignment="1">
      <alignment vertical="center" wrapText="1"/>
    </xf>
    <xf numFmtId="0" fontId="61" fillId="0" borderId="0" xfId="0" applyFont="1" applyAlignment="1">
      <alignment horizontal="right" vertical="center" wrapText="1"/>
    </xf>
    <xf numFmtId="0" fontId="63" fillId="0" borderId="0" xfId="0" applyFont="1" applyAlignment="1">
      <alignment vertical="center"/>
    </xf>
    <xf numFmtId="176" fontId="60" fillId="0" borderId="0" xfId="0" applyNumberFormat="1" applyFont="1" applyAlignment="1">
      <alignment vertical="center"/>
    </xf>
    <xf numFmtId="0" fontId="60" fillId="0" borderId="0" xfId="0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 quotePrefix="1">
      <alignment vertical="center"/>
    </xf>
    <xf numFmtId="0" fontId="9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20" fillId="0" borderId="0" xfId="0" applyFont="1" applyAlignment="1" quotePrefix="1">
      <alignment vertical="center"/>
    </xf>
    <xf numFmtId="43" fontId="9" fillId="0" borderId="0" xfId="0" applyNumberFormat="1" applyFont="1" applyAlignment="1">
      <alignment vertical="center"/>
    </xf>
    <xf numFmtId="0" fontId="5" fillId="0" borderId="0" xfId="0" applyFont="1" applyAlignment="1" quotePrefix="1">
      <alignment vertical="center" wrapText="1"/>
    </xf>
    <xf numFmtId="0" fontId="21" fillId="0" borderId="0" xfId="0" applyFont="1" applyAlignment="1">
      <alignment vertical="center"/>
    </xf>
    <xf numFmtId="176" fontId="11" fillId="0" borderId="0" xfId="36" applyNumberFormat="1" applyFont="1" applyAlignment="1">
      <alignment vertical="center"/>
    </xf>
    <xf numFmtId="0" fontId="9" fillId="33" borderId="0" xfId="0" applyFont="1" applyFill="1" applyAlignment="1">
      <alignment vertical="center"/>
    </xf>
    <xf numFmtId="176" fontId="9" fillId="0" borderId="0" xfId="36" applyNumberFormat="1" applyFont="1" applyAlignment="1">
      <alignment vertical="center" wrapText="1"/>
    </xf>
    <xf numFmtId="0" fontId="9" fillId="0" borderId="0" xfId="0" applyFont="1" applyAlignment="1">
      <alignment horizontal="right" vertical="center" wrapText="1"/>
    </xf>
    <xf numFmtId="0" fontId="64" fillId="0" borderId="0" xfId="0" applyFont="1" applyAlignment="1">
      <alignment vertical="center"/>
    </xf>
    <xf numFmtId="176" fontId="64" fillId="0" borderId="0" xfId="36" applyNumberFormat="1" applyFont="1" applyAlignment="1">
      <alignment vertical="center"/>
    </xf>
    <xf numFmtId="0" fontId="64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 wrapText="1"/>
    </xf>
    <xf numFmtId="176" fontId="9" fillId="0" borderId="0" xfId="36" applyNumberFormat="1" applyFont="1" applyAlignment="1">
      <alignment horizontal="right" vertical="center" wrapText="1"/>
    </xf>
    <xf numFmtId="176" fontId="60" fillId="0" borderId="0" xfId="36" applyNumberFormat="1" applyFont="1" applyAlignment="1">
      <alignment vertical="center"/>
    </xf>
    <xf numFmtId="176" fontId="9" fillId="0" borderId="0" xfId="36" applyNumberFormat="1" applyFont="1" applyAlignment="1">
      <alignment horizontal="right" vertical="center"/>
    </xf>
    <xf numFmtId="0" fontId="11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176" fontId="9" fillId="0" borderId="0" xfId="36" applyNumberFormat="1" applyFont="1" applyAlignment="1">
      <alignment horizontal="left" vertical="center" wrapText="1"/>
    </xf>
    <xf numFmtId="0" fontId="60" fillId="0" borderId="0" xfId="0" applyFont="1" applyAlignment="1">
      <alignment horizontal="left" vertical="center" wrapText="1"/>
    </xf>
    <xf numFmtId="0" fontId="60" fillId="0" borderId="0" xfId="0" applyFont="1" applyAlignment="1">
      <alignment vertical="center" wrapText="1"/>
    </xf>
    <xf numFmtId="176" fontId="60" fillId="0" borderId="0" xfId="36" applyNumberFormat="1" applyFont="1" applyAlignment="1">
      <alignment vertical="center" wrapText="1"/>
    </xf>
    <xf numFmtId="0" fontId="60" fillId="0" borderId="0" xfId="0" applyFont="1" applyAlignment="1">
      <alignment horizontal="right" vertical="center" wrapText="1"/>
    </xf>
    <xf numFmtId="0" fontId="65" fillId="0" borderId="0" xfId="0" applyFont="1" applyAlignment="1">
      <alignment vertical="center" wrapText="1"/>
    </xf>
    <xf numFmtId="0" fontId="60" fillId="0" borderId="0" xfId="0" applyFont="1" applyAlignment="1" quotePrefix="1">
      <alignment vertical="center" wrapText="1"/>
    </xf>
    <xf numFmtId="0" fontId="60" fillId="0" borderId="0" xfId="0" applyFont="1" applyAlignment="1" quotePrefix="1">
      <alignment vertical="center"/>
    </xf>
    <xf numFmtId="0" fontId="61" fillId="0" borderId="0" xfId="0" applyFont="1" applyAlignment="1">
      <alignment vertical="center" wrapText="1"/>
    </xf>
    <xf numFmtId="0" fontId="61" fillId="0" borderId="0" xfId="0" applyFont="1" applyAlignment="1">
      <alignment vertical="center" wrapText="1"/>
    </xf>
    <xf numFmtId="0" fontId="61" fillId="33" borderId="0" xfId="0" applyFont="1" applyFill="1" applyAlignment="1">
      <alignment vertical="center"/>
    </xf>
    <xf numFmtId="0" fontId="60" fillId="33" borderId="0" xfId="0" applyFont="1" applyFill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61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5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5" fillId="0" borderId="0" xfId="0" applyFont="1" applyAlignment="1" quotePrefix="1">
      <alignment vertical="center" wrapText="1"/>
    </xf>
    <xf numFmtId="0" fontId="12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8" fillId="0" borderId="0" xfId="0" applyFont="1" applyAlignment="1">
      <alignment vertical="center" wrapText="1"/>
    </xf>
    <xf numFmtId="0" fontId="60" fillId="0" borderId="0" xfId="0" applyFont="1" applyAlignment="1" quotePrefix="1">
      <alignment horizontal="left" vertical="center" wrapText="1"/>
    </xf>
    <xf numFmtId="0" fontId="61" fillId="0" borderId="0" xfId="0" applyFont="1" applyAlignment="1" quotePrefix="1">
      <alignment horizontal="left" vertical="center" wrapText="1"/>
    </xf>
    <xf numFmtId="0" fontId="61" fillId="0" borderId="0" xfId="0" applyFont="1" applyAlignment="1">
      <alignment horizontal="left" vertical="center" wrapText="1"/>
    </xf>
    <xf numFmtId="0" fontId="61" fillId="0" borderId="0" xfId="0" applyFont="1" applyAlignment="1">
      <alignment vertical="top" wrapText="1"/>
    </xf>
    <xf numFmtId="0" fontId="62" fillId="0" borderId="0" xfId="0" applyFont="1" applyAlignment="1">
      <alignment vertical="center" wrapText="1"/>
    </xf>
    <xf numFmtId="0" fontId="61" fillId="0" borderId="0" xfId="0" applyFont="1" applyAlignment="1">
      <alignment vertical="center" wrapText="1"/>
    </xf>
    <xf numFmtId="0" fontId="60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กติ 2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619;&#3634;&#3618;&#3621;&#3632;&#3648;&#3629;&#3637;&#3618;&#3604;%205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งบกลาง"/>
      <sheetName val="สน.ปลัด1 บริหารฯ"/>
      <sheetName val="สน.ปลัด1 รักษาความสงบ"/>
      <sheetName val="วิชาการ2"/>
      <sheetName val="คลัง 3"/>
      <sheetName val="ตรวจสอบภายใน4"/>
      <sheetName val="ช่าง 5 เคหะ"/>
      <sheetName val="ช่าง 5 อุตสาหกรรม"/>
      <sheetName val="สาธารณสุข6"/>
      <sheetName val="โรงฆ่าสัตว์6"/>
      <sheetName val="ศึกษา 6 (แผนงานการศึกษา)"/>
      <sheetName val="ศึกษา 6 (แผนงานการศาสนา)"/>
      <sheetName val="ศึกษา(อุดหนุน แผนงานการศึกษา)"/>
      <sheetName val="ศึกษา(อุดหนุน แผนงานการศาสนา)"/>
      <sheetName val="สวัสดิการ 7(สังคมสงเคราะห์"/>
      <sheetName val="สวัสดิการ7 (สร้างความเข้มแข็งฯ)"/>
      <sheetName val="Sheet1"/>
    </sheetNames>
    <sheetDataSet>
      <sheetData sheetId="1">
        <row r="11">
          <cell r="E11">
            <v>46226600</v>
          </cell>
        </row>
      </sheetData>
      <sheetData sheetId="2">
        <row r="11">
          <cell r="E11">
            <v>5339500</v>
          </cell>
        </row>
        <row r="85">
          <cell r="E85">
            <v>18705300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3"/>
  <sheetViews>
    <sheetView view="pageBreakPreview" zoomScale="190" zoomScaleNormal="110" zoomScaleSheetLayoutView="190" zoomScalePageLayoutView="0" workbookViewId="0" topLeftCell="A197">
      <selection activeCell="C209" sqref="C209:F209"/>
    </sheetView>
  </sheetViews>
  <sheetFormatPr defaultColWidth="9.00390625" defaultRowHeight="15"/>
  <cols>
    <col min="1" max="2" width="2.140625" style="1" customWidth="1"/>
    <col min="3" max="3" width="50.140625" style="1" customWidth="1"/>
    <col min="4" max="4" width="9.00390625" style="1" customWidth="1"/>
    <col min="5" max="5" width="14.421875" style="13" customWidth="1"/>
    <col min="6" max="6" width="5.00390625" style="14" bestFit="1" customWidth="1"/>
    <col min="7" max="7" width="11.421875" style="1" customWidth="1"/>
    <col min="8" max="8" width="12.421875" style="1" customWidth="1"/>
    <col min="9" max="10" width="9.00390625" style="1" customWidth="1"/>
    <col min="11" max="11" width="10.00390625" style="1" bestFit="1" customWidth="1"/>
    <col min="12" max="16384" width="9.00390625" style="1" customWidth="1"/>
  </cols>
  <sheetData>
    <row r="1" spans="1:6" ht="27.75">
      <c r="A1" s="115" t="s">
        <v>0</v>
      </c>
      <c r="B1" s="115"/>
      <c r="C1" s="115"/>
      <c r="D1" s="115"/>
      <c r="E1" s="115"/>
      <c r="F1" s="115"/>
    </row>
    <row r="2" spans="1:6" ht="27.75">
      <c r="A2" s="115" t="s">
        <v>220</v>
      </c>
      <c r="B2" s="115"/>
      <c r="C2" s="115"/>
      <c r="D2" s="115"/>
      <c r="E2" s="115"/>
      <c r="F2" s="115"/>
    </row>
    <row r="3" spans="1:6" ht="27.75">
      <c r="A3" s="115" t="s">
        <v>1</v>
      </c>
      <c r="B3" s="115"/>
      <c r="C3" s="115"/>
      <c r="D3" s="115"/>
      <c r="E3" s="115"/>
      <c r="F3" s="115"/>
    </row>
    <row r="4" spans="1:6" ht="27.75">
      <c r="A4" s="115" t="s">
        <v>2</v>
      </c>
      <c r="B4" s="115"/>
      <c r="C4" s="115"/>
      <c r="D4" s="115"/>
      <c r="E4" s="115"/>
      <c r="F4" s="115"/>
    </row>
    <row r="5" spans="1:6" s="3" customFormat="1" ht="13.5">
      <c r="A5" s="2"/>
      <c r="B5" s="2"/>
      <c r="C5" s="2"/>
      <c r="D5" s="2"/>
      <c r="E5" s="2"/>
      <c r="F5" s="2"/>
    </row>
    <row r="6" spans="1:6" s="4" customFormat="1" ht="27.75">
      <c r="A6" s="114" t="s">
        <v>366</v>
      </c>
      <c r="B6" s="114"/>
      <c r="C6" s="114"/>
      <c r="D6" s="114"/>
      <c r="E6" s="114"/>
      <c r="F6" s="114"/>
    </row>
    <row r="7" spans="1:6" s="4" customFormat="1" ht="27.75">
      <c r="A7" s="114" t="s">
        <v>204</v>
      </c>
      <c r="B7" s="114"/>
      <c r="C7" s="114"/>
      <c r="D7" s="114"/>
      <c r="E7" s="114"/>
      <c r="F7" s="114"/>
    </row>
    <row r="8" spans="1:6" s="3" customFormat="1" ht="13.5">
      <c r="A8" s="5"/>
      <c r="B8" s="5"/>
      <c r="C8" s="5"/>
      <c r="D8" s="5"/>
      <c r="E8" s="5"/>
      <c r="F8" s="5"/>
    </row>
    <row r="9" spans="1:6" ht="27.75">
      <c r="A9" s="115" t="s">
        <v>3</v>
      </c>
      <c r="B9" s="115"/>
      <c r="C9" s="115"/>
      <c r="D9" s="115"/>
      <c r="E9" s="115"/>
      <c r="F9" s="115"/>
    </row>
    <row r="10" spans="1:6" s="3" customFormat="1" ht="13.5">
      <c r="A10" s="116"/>
      <c r="B10" s="116"/>
      <c r="C10" s="116"/>
      <c r="D10" s="116"/>
      <c r="E10" s="116"/>
      <c r="F10" s="116"/>
    </row>
    <row r="11" spans="1:7" s="4" customFormat="1" ht="27.75">
      <c r="A11" s="114" t="s">
        <v>4</v>
      </c>
      <c r="B11" s="114"/>
      <c r="C11" s="114"/>
      <c r="D11" s="6" t="s">
        <v>5</v>
      </c>
      <c r="E11" s="7">
        <f>SUM(E12+E79+E204+E231+E241)</f>
        <v>53416100</v>
      </c>
      <c r="F11" s="8" t="s">
        <v>6</v>
      </c>
      <c r="G11" s="4">
        <f>46046600+230000</f>
        <v>46276600</v>
      </c>
    </row>
    <row r="12" spans="1:7" s="17" customFormat="1" ht="27.75">
      <c r="A12" s="23"/>
      <c r="B12" s="23" t="s">
        <v>7</v>
      </c>
      <c r="C12" s="23"/>
      <c r="D12" s="23" t="s">
        <v>5</v>
      </c>
      <c r="E12" s="24">
        <f>SUM(E13+E46+E68+E72)</f>
        <v>28970700</v>
      </c>
      <c r="F12" s="25" t="s">
        <v>6</v>
      </c>
      <c r="G12" s="26"/>
    </row>
    <row r="13" spans="2:8" s="17" customFormat="1" ht="24">
      <c r="B13" s="23" t="s">
        <v>8</v>
      </c>
      <c r="D13" s="23" t="s">
        <v>5</v>
      </c>
      <c r="E13" s="27">
        <f>SUM(E14+E20+E36+E41+E29)</f>
        <v>9990600</v>
      </c>
      <c r="F13" s="25" t="s">
        <v>6</v>
      </c>
      <c r="H13" s="28">
        <f>E11+'[1]สน.ปลัด1 รักษาความสงบ'!E11+'[1]สน.ปลัด1 รักษาความสงบ'!E85</f>
        <v>77460900</v>
      </c>
    </row>
    <row r="14" spans="3:7" s="23" customFormat="1" ht="24">
      <c r="C14" s="23" t="s">
        <v>9</v>
      </c>
      <c r="D14" s="23" t="s">
        <v>10</v>
      </c>
      <c r="E14" s="27">
        <v>2132300</v>
      </c>
      <c r="F14" s="25" t="s">
        <v>6</v>
      </c>
      <c r="G14" s="23">
        <f>11570*2*12+16200*3*12</f>
        <v>860880</v>
      </c>
    </row>
    <row r="15" spans="1:7" s="17" customFormat="1" ht="24">
      <c r="A15" s="103" t="s">
        <v>157</v>
      </c>
      <c r="B15" s="105"/>
      <c r="C15" s="105"/>
      <c r="D15" s="105"/>
      <c r="E15" s="105"/>
      <c r="F15" s="105"/>
      <c r="G15" s="17">
        <f>16200*12</f>
        <v>194400</v>
      </c>
    </row>
    <row r="16" spans="1:6" s="17" customFormat="1" ht="24" customHeight="1">
      <c r="A16" s="21"/>
      <c r="B16" s="21"/>
      <c r="C16" s="21" t="s">
        <v>11</v>
      </c>
      <c r="D16" s="21"/>
      <c r="E16" s="21"/>
      <c r="F16" s="21"/>
    </row>
    <row r="17" spans="1:6" s="17" customFormat="1" ht="24">
      <c r="A17" s="21"/>
      <c r="B17" s="21"/>
      <c r="C17" s="17" t="s">
        <v>12</v>
      </c>
      <c r="D17" s="21"/>
      <c r="E17" s="21"/>
      <c r="F17" s="21"/>
    </row>
    <row r="18" spans="1:6" s="17" customFormat="1" ht="114" customHeight="1">
      <c r="A18" s="106" t="s">
        <v>298</v>
      </c>
      <c r="B18" s="106"/>
      <c r="C18" s="106"/>
      <c r="D18" s="106"/>
      <c r="E18" s="106"/>
      <c r="F18" s="106"/>
    </row>
    <row r="19" spans="3:6" s="23" customFormat="1" ht="24">
      <c r="C19" s="23" t="s">
        <v>13</v>
      </c>
      <c r="E19" s="27"/>
      <c r="F19" s="25"/>
    </row>
    <row r="20" spans="3:6" s="23" customFormat="1" ht="24">
      <c r="C20" s="67"/>
      <c r="D20" s="23" t="s">
        <v>10</v>
      </c>
      <c r="E20" s="27">
        <v>1099700</v>
      </c>
      <c r="F20" s="25" t="s">
        <v>6</v>
      </c>
    </row>
    <row r="21" spans="1:7" s="17" customFormat="1" ht="24">
      <c r="A21" s="103" t="s">
        <v>158</v>
      </c>
      <c r="B21" s="105"/>
      <c r="C21" s="105"/>
      <c r="D21" s="105"/>
      <c r="E21" s="105"/>
      <c r="F21" s="105"/>
      <c r="G21" s="17">
        <f>10000*12+7500*4*12</f>
        <v>480000</v>
      </c>
    </row>
    <row r="22" spans="1:6" s="17" customFormat="1" ht="24">
      <c r="A22" s="21"/>
      <c r="B22" s="21"/>
      <c r="C22" s="32" t="s">
        <v>14</v>
      </c>
      <c r="D22" s="21"/>
      <c r="E22" s="21"/>
      <c r="F22" s="21"/>
    </row>
    <row r="23" spans="1:6" s="17" customFormat="1" ht="24">
      <c r="A23" s="21"/>
      <c r="B23" s="21"/>
      <c r="C23" s="17" t="s">
        <v>15</v>
      </c>
      <c r="D23" s="21"/>
      <c r="E23" s="21"/>
      <c r="F23" s="21"/>
    </row>
    <row r="24" spans="1:6" s="17" customFormat="1" ht="113.25" customHeight="1">
      <c r="A24" s="106" t="s">
        <v>298</v>
      </c>
      <c r="B24" s="106"/>
      <c r="C24" s="106"/>
      <c r="D24" s="106"/>
      <c r="E24" s="106"/>
      <c r="F24" s="106"/>
    </row>
    <row r="25" spans="1:6" s="17" customFormat="1" ht="24">
      <c r="A25" s="21"/>
      <c r="B25" s="21"/>
      <c r="C25" s="21"/>
      <c r="D25" s="21"/>
      <c r="E25" s="21"/>
      <c r="F25" s="21"/>
    </row>
    <row r="26" spans="1:6" s="17" customFormat="1" ht="24">
      <c r="A26" s="21"/>
      <c r="B26" s="21"/>
      <c r="C26" s="21"/>
      <c r="D26" s="21"/>
      <c r="E26" s="21"/>
      <c r="F26" s="21"/>
    </row>
    <row r="27" spans="1:6" s="17" customFormat="1" ht="24">
      <c r="A27" s="21"/>
      <c r="B27" s="21"/>
      <c r="C27" s="21"/>
      <c r="D27" s="21"/>
      <c r="E27" s="21"/>
      <c r="F27" s="21"/>
    </row>
    <row r="28" spans="1:6" s="17" customFormat="1" ht="24">
      <c r="A28" s="21"/>
      <c r="B28" s="21"/>
      <c r="C28" s="21"/>
      <c r="D28" s="21"/>
      <c r="E28" s="21"/>
      <c r="F28" s="21"/>
    </row>
    <row r="29" spans="3:6" s="23" customFormat="1" ht="24">
      <c r="C29" s="68" t="s">
        <v>103</v>
      </c>
      <c r="D29" s="23" t="s">
        <v>10</v>
      </c>
      <c r="E29" s="27">
        <v>5798600</v>
      </c>
      <c r="F29" s="25" t="s">
        <v>6</v>
      </c>
    </row>
    <row r="30" spans="1:6" s="17" customFormat="1" ht="24">
      <c r="A30" s="103" t="s">
        <v>159</v>
      </c>
      <c r="B30" s="105"/>
      <c r="C30" s="105"/>
      <c r="D30" s="105"/>
      <c r="E30" s="105"/>
      <c r="F30" s="105"/>
    </row>
    <row r="31" spans="1:6" s="17" customFormat="1" ht="24">
      <c r="A31" s="21"/>
      <c r="B31" s="22"/>
      <c r="C31" s="17" t="s">
        <v>16</v>
      </c>
      <c r="D31" s="22"/>
      <c r="E31" s="22"/>
      <c r="F31" s="22"/>
    </row>
    <row r="32" spans="1:6" s="17" customFormat="1" ht="24">
      <c r="A32" s="21"/>
      <c r="B32" s="22"/>
      <c r="C32" s="17" t="s">
        <v>17</v>
      </c>
      <c r="D32" s="22"/>
      <c r="E32" s="22"/>
      <c r="F32" s="22"/>
    </row>
    <row r="33" spans="1:6" s="17" customFormat="1" ht="24">
      <c r="A33" s="21"/>
      <c r="B33" s="22"/>
      <c r="C33" s="17" t="s">
        <v>18</v>
      </c>
      <c r="D33" s="22"/>
      <c r="E33" s="22"/>
      <c r="F33" s="22"/>
    </row>
    <row r="34" spans="1:6" s="17" customFormat="1" ht="112.5" customHeight="1">
      <c r="A34" s="106" t="s">
        <v>298</v>
      </c>
      <c r="B34" s="106"/>
      <c r="C34" s="106"/>
      <c r="D34" s="106"/>
      <c r="E34" s="106"/>
      <c r="F34" s="106"/>
    </row>
    <row r="35" spans="3:6" s="23" customFormat="1" ht="24">
      <c r="C35" s="112" t="s">
        <v>19</v>
      </c>
      <c r="D35" s="113"/>
      <c r="E35" s="113"/>
      <c r="F35" s="25"/>
    </row>
    <row r="36" spans="4:6" s="23" customFormat="1" ht="24">
      <c r="D36" s="23" t="s">
        <v>10</v>
      </c>
      <c r="E36" s="27">
        <v>480000</v>
      </c>
      <c r="F36" s="25" t="s">
        <v>6</v>
      </c>
    </row>
    <row r="37" spans="1:6" s="17" customFormat="1" ht="24">
      <c r="A37" s="103" t="s">
        <v>160</v>
      </c>
      <c r="B37" s="105"/>
      <c r="C37" s="105"/>
      <c r="D37" s="105"/>
      <c r="E37" s="105"/>
      <c r="F37" s="105"/>
    </row>
    <row r="38" spans="1:6" s="17" customFormat="1" ht="24">
      <c r="A38" s="21"/>
      <c r="B38" s="22"/>
      <c r="C38" s="17" t="s">
        <v>20</v>
      </c>
      <c r="D38" s="22"/>
      <c r="E38" s="22"/>
      <c r="F38" s="22"/>
    </row>
    <row r="39" spans="1:6" s="17" customFormat="1" ht="24">
      <c r="A39" s="21"/>
      <c r="B39" s="22"/>
      <c r="C39" s="17" t="s">
        <v>21</v>
      </c>
      <c r="D39" s="22"/>
      <c r="E39" s="22"/>
      <c r="F39" s="22"/>
    </row>
    <row r="40" spans="1:6" s="17" customFormat="1" ht="104.25" customHeight="1">
      <c r="A40" s="103" t="s">
        <v>298</v>
      </c>
      <c r="B40" s="103"/>
      <c r="C40" s="103"/>
      <c r="D40" s="103"/>
      <c r="E40" s="103"/>
      <c r="F40" s="103"/>
    </row>
    <row r="41" spans="3:6" s="23" customFormat="1" ht="24">
      <c r="C41" s="71" t="s">
        <v>22</v>
      </c>
      <c r="D41" s="23" t="s">
        <v>10</v>
      </c>
      <c r="E41" s="27">
        <v>480000</v>
      </c>
      <c r="F41" s="25" t="s">
        <v>6</v>
      </c>
    </row>
    <row r="42" spans="1:6" s="17" customFormat="1" ht="24">
      <c r="A42" s="103" t="s">
        <v>161</v>
      </c>
      <c r="B42" s="105"/>
      <c r="C42" s="105"/>
      <c r="D42" s="105"/>
      <c r="E42" s="105"/>
      <c r="F42" s="105"/>
    </row>
    <row r="43" spans="2:6" s="17" customFormat="1" ht="24">
      <c r="B43" s="31"/>
      <c r="C43" s="17" t="s">
        <v>23</v>
      </c>
      <c r="D43" s="31"/>
      <c r="E43" s="31"/>
      <c r="F43" s="31"/>
    </row>
    <row r="44" spans="2:6" s="17" customFormat="1" ht="24">
      <c r="B44" s="31"/>
      <c r="C44" s="17" t="s">
        <v>24</v>
      </c>
      <c r="D44" s="31"/>
      <c r="E44" s="31"/>
      <c r="F44" s="31"/>
    </row>
    <row r="45" spans="1:6" s="17" customFormat="1" ht="102" customHeight="1">
      <c r="A45" s="103" t="s">
        <v>298</v>
      </c>
      <c r="B45" s="103"/>
      <c r="C45" s="103"/>
      <c r="D45" s="103"/>
      <c r="E45" s="103"/>
      <c r="F45" s="103"/>
    </row>
    <row r="46" spans="1:7" s="31" customFormat="1" ht="24">
      <c r="A46" s="17"/>
      <c r="B46" s="33" t="s">
        <v>105</v>
      </c>
      <c r="D46" s="33" t="s">
        <v>5</v>
      </c>
      <c r="E46" s="34">
        <f>SUM(E47+E50+E59)</f>
        <v>16127400</v>
      </c>
      <c r="F46" s="35" t="s">
        <v>6</v>
      </c>
      <c r="G46" s="17"/>
    </row>
    <row r="47" spans="3:9" s="23" customFormat="1" ht="24">
      <c r="C47" s="23" t="s">
        <v>206</v>
      </c>
      <c r="D47" s="23" t="s">
        <v>10</v>
      </c>
      <c r="E47" s="27">
        <v>15169800</v>
      </c>
      <c r="F47" s="25" t="s">
        <v>6</v>
      </c>
      <c r="G47" s="72">
        <f>2750900+4391800+544600+1004400</f>
        <v>8691700</v>
      </c>
      <c r="H47" s="27"/>
      <c r="I47" s="48"/>
    </row>
    <row r="48" spans="1:6" s="17" customFormat="1" ht="62.25" customHeight="1">
      <c r="A48" s="103" t="s">
        <v>181</v>
      </c>
      <c r="B48" s="105"/>
      <c r="C48" s="105"/>
      <c r="D48" s="105"/>
      <c r="E48" s="105"/>
      <c r="F48" s="105"/>
    </row>
    <row r="49" spans="1:6" s="17" customFormat="1" ht="43.5" customHeight="1">
      <c r="A49" s="110" t="s">
        <v>289</v>
      </c>
      <c r="B49" s="105"/>
      <c r="C49" s="105"/>
      <c r="D49" s="105"/>
      <c r="E49" s="105"/>
      <c r="F49" s="105"/>
    </row>
    <row r="50" spans="3:6" s="23" customFormat="1" ht="24">
      <c r="C50" s="23" t="s">
        <v>25</v>
      </c>
      <c r="D50" s="23" t="s">
        <v>10</v>
      </c>
      <c r="E50" s="27">
        <v>477600</v>
      </c>
      <c r="F50" s="25" t="s">
        <v>6</v>
      </c>
    </row>
    <row r="51" spans="1:6" s="17" customFormat="1" ht="24">
      <c r="A51" s="103" t="s">
        <v>162</v>
      </c>
      <c r="B51" s="105"/>
      <c r="C51" s="105"/>
      <c r="D51" s="105"/>
      <c r="E51" s="105"/>
      <c r="F51" s="105"/>
    </row>
    <row r="52" spans="1:6" s="17" customFormat="1" ht="21.75" customHeight="1">
      <c r="A52" s="21" t="s">
        <v>97</v>
      </c>
      <c r="B52" s="21"/>
      <c r="C52" s="102" t="s">
        <v>100</v>
      </c>
      <c r="D52" s="102"/>
      <c r="E52" s="102"/>
      <c r="F52" s="102"/>
    </row>
    <row r="53" spans="1:6" s="17" customFormat="1" ht="42.75" customHeight="1">
      <c r="A53" s="21"/>
      <c r="B53" s="21"/>
      <c r="C53" s="102" t="s">
        <v>184</v>
      </c>
      <c r="D53" s="102"/>
      <c r="E53" s="102"/>
      <c r="F53" s="102"/>
    </row>
    <row r="54" spans="1:6" s="17" customFormat="1" ht="39" customHeight="1">
      <c r="A54" s="21"/>
      <c r="B54" s="21"/>
      <c r="C54" s="102" t="s">
        <v>185</v>
      </c>
      <c r="D54" s="102"/>
      <c r="E54" s="102"/>
      <c r="F54" s="102"/>
    </row>
    <row r="55" spans="1:6" s="17" customFormat="1" ht="21.75" customHeight="1">
      <c r="A55" s="21"/>
      <c r="B55" s="21"/>
      <c r="C55" s="102" t="s">
        <v>101</v>
      </c>
      <c r="D55" s="102"/>
      <c r="E55" s="102"/>
      <c r="F55" s="102"/>
    </row>
    <row r="56" spans="1:6" s="17" customFormat="1" ht="42.75" customHeight="1">
      <c r="A56" s="21"/>
      <c r="B56" s="21"/>
      <c r="C56" s="102" t="s">
        <v>186</v>
      </c>
      <c r="D56" s="102"/>
      <c r="E56" s="102"/>
      <c r="F56" s="102"/>
    </row>
    <row r="57" s="17" customFormat="1" ht="24">
      <c r="B57" s="17" t="s">
        <v>98</v>
      </c>
    </row>
    <row r="58" s="17" customFormat="1" ht="24">
      <c r="A58" s="17" t="s">
        <v>99</v>
      </c>
    </row>
    <row r="59" spans="3:6" s="23" customFormat="1" ht="24">
      <c r="C59" s="23" t="s">
        <v>26</v>
      </c>
      <c r="D59" s="23" t="s">
        <v>10</v>
      </c>
      <c r="E59" s="27">
        <v>480000</v>
      </c>
      <c r="F59" s="25" t="s">
        <v>6</v>
      </c>
    </row>
    <row r="60" spans="1:6" s="17" customFormat="1" ht="24">
      <c r="A60" s="103" t="s">
        <v>163</v>
      </c>
      <c r="B60" s="105"/>
      <c r="C60" s="105"/>
      <c r="D60" s="105"/>
      <c r="E60" s="105"/>
      <c r="F60" s="105"/>
    </row>
    <row r="61" spans="1:6" s="17" customFormat="1" ht="24">
      <c r="A61" s="21"/>
      <c r="B61" s="22"/>
      <c r="C61" s="17" t="s">
        <v>27</v>
      </c>
      <c r="D61" s="22"/>
      <c r="E61" s="22"/>
      <c r="F61" s="22"/>
    </row>
    <row r="62" spans="1:6" s="17" customFormat="1" ht="24">
      <c r="A62" s="21"/>
      <c r="B62" s="22"/>
      <c r="C62" s="17" t="s">
        <v>28</v>
      </c>
      <c r="D62" s="22"/>
      <c r="E62" s="22"/>
      <c r="F62" s="22"/>
    </row>
    <row r="63" spans="1:6" s="17" customFormat="1" ht="24">
      <c r="A63" s="21"/>
      <c r="B63" s="22"/>
      <c r="C63" s="17" t="s">
        <v>29</v>
      </c>
      <c r="D63" s="22"/>
      <c r="E63" s="22"/>
      <c r="F63" s="22"/>
    </row>
    <row r="64" spans="1:6" s="17" customFormat="1" ht="24">
      <c r="A64" s="21"/>
      <c r="B64" s="22"/>
      <c r="C64" s="17" t="s">
        <v>30</v>
      </c>
      <c r="D64" s="22"/>
      <c r="E64" s="22"/>
      <c r="F64" s="22"/>
    </row>
    <row r="65" spans="1:6" s="17" customFormat="1" ht="24">
      <c r="A65" s="103" t="s">
        <v>31</v>
      </c>
      <c r="B65" s="117"/>
      <c r="C65" s="117"/>
      <c r="D65" s="117"/>
      <c r="E65" s="117"/>
      <c r="F65" s="117"/>
    </row>
    <row r="66" spans="1:6" s="17" customFormat="1" ht="48">
      <c r="A66" s="21"/>
      <c r="B66" s="38"/>
      <c r="C66" s="21" t="s">
        <v>32</v>
      </c>
      <c r="D66" s="38"/>
      <c r="E66" s="38"/>
      <c r="F66" s="38"/>
    </row>
    <row r="67" spans="1:6" s="17" customFormat="1" ht="42.75" customHeight="1">
      <c r="A67" s="21"/>
      <c r="B67" s="38"/>
      <c r="C67" s="102" t="s">
        <v>203</v>
      </c>
      <c r="D67" s="102"/>
      <c r="E67" s="102"/>
      <c r="F67" s="102"/>
    </row>
    <row r="68" spans="2:9" s="17" customFormat="1" ht="21.75" customHeight="1">
      <c r="B68" s="23" t="s">
        <v>33</v>
      </c>
      <c r="D68" s="23" t="s">
        <v>5</v>
      </c>
      <c r="E68" s="27">
        <f>SUM(E69)</f>
        <v>812700</v>
      </c>
      <c r="F68" s="25" t="s">
        <v>6</v>
      </c>
      <c r="G68" s="29"/>
      <c r="H68" s="29">
        <v>33200</v>
      </c>
      <c r="I68" s="36"/>
    </row>
    <row r="69" spans="1:8" s="23" customFormat="1" ht="23.25" customHeight="1">
      <c r="A69" s="74"/>
      <c r="B69" s="74"/>
      <c r="C69" s="33" t="s">
        <v>34</v>
      </c>
      <c r="D69" s="33" t="s">
        <v>10</v>
      </c>
      <c r="E69" s="75">
        <v>812700</v>
      </c>
      <c r="F69" s="35" t="s">
        <v>6</v>
      </c>
      <c r="G69" s="27">
        <f>17800+131000+92300+10200+7600</f>
        <v>258900</v>
      </c>
      <c r="H69" s="27">
        <v>143600</v>
      </c>
    </row>
    <row r="70" spans="1:6" s="17" customFormat="1" ht="61.5" customHeight="1">
      <c r="A70" s="103" t="s">
        <v>182</v>
      </c>
      <c r="B70" s="103"/>
      <c r="C70" s="103"/>
      <c r="D70" s="103"/>
      <c r="E70" s="103"/>
      <c r="F70" s="103"/>
    </row>
    <row r="71" spans="1:6" s="17" customFormat="1" ht="38.25" customHeight="1">
      <c r="A71" s="110" t="s">
        <v>289</v>
      </c>
      <c r="B71" s="103"/>
      <c r="C71" s="103"/>
      <c r="D71" s="103"/>
      <c r="E71" s="103"/>
      <c r="F71" s="103"/>
    </row>
    <row r="72" spans="2:7" s="17" customFormat="1" ht="24">
      <c r="B72" s="23" t="s">
        <v>35</v>
      </c>
      <c r="D72" s="23" t="s">
        <v>5</v>
      </c>
      <c r="E72" s="27">
        <f>SUM(E73+E77)</f>
        <v>2040000</v>
      </c>
      <c r="F72" s="25" t="s">
        <v>6</v>
      </c>
      <c r="G72" s="29"/>
    </row>
    <row r="73" spans="1:7" s="23" customFormat="1" ht="24">
      <c r="A73" s="74"/>
      <c r="B73" s="74"/>
      <c r="C73" s="33" t="s">
        <v>36</v>
      </c>
      <c r="D73" s="33" t="s">
        <v>10</v>
      </c>
      <c r="E73" s="75">
        <v>1836000</v>
      </c>
      <c r="F73" s="35" t="s">
        <v>6</v>
      </c>
      <c r="G73" s="27"/>
    </row>
    <row r="74" spans="1:6" s="17" customFormat="1" ht="61.5" customHeight="1">
      <c r="A74" s="103" t="s">
        <v>183</v>
      </c>
      <c r="B74" s="105"/>
      <c r="C74" s="105"/>
      <c r="D74" s="105"/>
      <c r="E74" s="105"/>
      <c r="F74" s="105"/>
    </row>
    <row r="75" spans="1:6" s="17" customFormat="1" ht="42.75" customHeight="1">
      <c r="A75" s="110" t="s">
        <v>289</v>
      </c>
      <c r="B75" s="105"/>
      <c r="C75" s="105"/>
      <c r="D75" s="105"/>
      <c r="E75" s="105"/>
      <c r="F75" s="105"/>
    </row>
    <row r="76" spans="1:6" s="17" customFormat="1" ht="24">
      <c r="A76" s="73"/>
      <c r="B76" s="22"/>
      <c r="C76" s="22"/>
      <c r="D76" s="22"/>
      <c r="E76" s="22"/>
      <c r="F76" s="22"/>
    </row>
    <row r="77" spans="1:6" s="23" customFormat="1" ht="24">
      <c r="A77" s="74"/>
      <c r="B77" s="74"/>
      <c r="C77" s="33" t="s">
        <v>90</v>
      </c>
      <c r="D77" s="33" t="s">
        <v>10</v>
      </c>
      <c r="E77" s="75">
        <v>204000</v>
      </c>
      <c r="F77" s="35" t="s">
        <v>6</v>
      </c>
    </row>
    <row r="78" spans="1:6" s="17" customFormat="1" ht="24" customHeight="1">
      <c r="A78" s="111" t="s">
        <v>129</v>
      </c>
      <c r="B78" s="111"/>
      <c r="C78" s="111"/>
      <c r="D78" s="111"/>
      <c r="E78" s="111"/>
      <c r="F78" s="111"/>
    </row>
    <row r="79" spans="1:6" s="26" customFormat="1" ht="27.75">
      <c r="A79" s="39"/>
      <c r="B79" s="23" t="s">
        <v>37</v>
      </c>
      <c r="C79" s="40"/>
      <c r="D79" s="23" t="s">
        <v>5</v>
      </c>
      <c r="E79" s="24">
        <f>SUM(E80+E189)</f>
        <v>20461400</v>
      </c>
      <c r="F79" s="25" t="s">
        <v>6</v>
      </c>
    </row>
    <row r="80" spans="1:6" s="26" customFormat="1" ht="27.75">
      <c r="A80" s="39"/>
      <c r="B80" s="23" t="s">
        <v>38</v>
      </c>
      <c r="C80" s="40"/>
      <c r="D80" s="23" t="s">
        <v>5</v>
      </c>
      <c r="E80" s="24">
        <f>SUM(E81+E96+E171)</f>
        <v>12031400</v>
      </c>
      <c r="F80" s="25" t="s">
        <v>6</v>
      </c>
    </row>
    <row r="81" spans="2:8" s="17" customFormat="1" ht="24">
      <c r="B81" s="23" t="s">
        <v>39</v>
      </c>
      <c r="D81" s="23" t="s">
        <v>5</v>
      </c>
      <c r="E81" s="27">
        <f>SUM(E83+E88+E90+E92+E94)</f>
        <v>1027400</v>
      </c>
      <c r="F81" s="25" t="s">
        <v>6</v>
      </c>
      <c r="G81" s="17">
        <f>57760+13030</f>
        <v>70790</v>
      </c>
      <c r="H81" s="17">
        <f>41600+63456</f>
        <v>105056</v>
      </c>
    </row>
    <row r="82" spans="3:15" s="23" customFormat="1" ht="24">
      <c r="C82" s="23" t="s">
        <v>40</v>
      </c>
      <c r="E82" s="27"/>
      <c r="F82" s="25"/>
      <c r="G82" s="23">
        <f>23400+46800</f>
        <v>70200</v>
      </c>
      <c r="O82" s="76"/>
    </row>
    <row r="83" spans="4:6" s="23" customFormat="1" ht="24">
      <c r="D83" s="23" t="s">
        <v>10</v>
      </c>
      <c r="E83" s="27">
        <v>50000</v>
      </c>
      <c r="F83" s="25" t="s">
        <v>6</v>
      </c>
    </row>
    <row r="84" spans="1:7" s="17" customFormat="1" ht="24">
      <c r="A84" s="103" t="s">
        <v>164</v>
      </c>
      <c r="B84" s="105"/>
      <c r="C84" s="105"/>
      <c r="D84" s="105"/>
      <c r="E84" s="105"/>
      <c r="F84" s="105"/>
      <c r="G84" s="17">
        <f>21000+10000+34600</f>
        <v>65600</v>
      </c>
    </row>
    <row r="85" spans="1:6" s="17" customFormat="1" ht="29.25" customHeight="1">
      <c r="A85" s="21"/>
      <c r="B85" s="21"/>
      <c r="C85" s="102" t="s">
        <v>309</v>
      </c>
      <c r="D85" s="102"/>
      <c r="E85" s="102"/>
      <c r="F85" s="102"/>
    </row>
    <row r="86" spans="1:6" s="17" customFormat="1" ht="108.75" customHeight="1">
      <c r="A86" s="21"/>
      <c r="B86" s="22"/>
      <c r="C86" s="102" t="s">
        <v>310</v>
      </c>
      <c r="D86" s="102"/>
      <c r="E86" s="102"/>
      <c r="F86" s="102"/>
    </row>
    <row r="87" spans="1:6" s="17" customFormat="1" ht="71.25" customHeight="1">
      <c r="A87" s="103" t="s">
        <v>311</v>
      </c>
      <c r="B87" s="105"/>
      <c r="C87" s="105"/>
      <c r="D87" s="105"/>
      <c r="E87" s="105"/>
      <c r="F87" s="105"/>
    </row>
    <row r="88" spans="3:6" s="23" customFormat="1" ht="24">
      <c r="C88" s="23" t="s">
        <v>104</v>
      </c>
      <c r="D88" s="23" t="s">
        <v>10</v>
      </c>
      <c r="E88" s="27">
        <v>25000</v>
      </c>
      <c r="F88" s="25" t="s">
        <v>6</v>
      </c>
    </row>
    <row r="89" spans="1:6" s="17" customFormat="1" ht="192" customHeight="1">
      <c r="A89" s="103" t="s">
        <v>299</v>
      </c>
      <c r="B89" s="105"/>
      <c r="C89" s="105"/>
      <c r="D89" s="105"/>
      <c r="E89" s="105"/>
      <c r="F89" s="105"/>
    </row>
    <row r="90" spans="3:9" s="23" customFormat="1" ht="24">
      <c r="C90" s="23" t="s">
        <v>41</v>
      </c>
      <c r="D90" s="23" t="s">
        <v>10</v>
      </c>
      <c r="E90" s="27">
        <v>500000</v>
      </c>
      <c r="F90" s="25" t="s">
        <v>6</v>
      </c>
      <c r="G90" s="27">
        <f>400000+300000+100000+100000+20000</f>
        <v>920000</v>
      </c>
      <c r="H90" s="27"/>
      <c r="I90" s="48"/>
    </row>
    <row r="91" spans="1:6" s="17" customFormat="1" ht="48.75" customHeight="1">
      <c r="A91" s="103" t="s">
        <v>131</v>
      </c>
      <c r="B91" s="105"/>
      <c r="C91" s="105"/>
      <c r="D91" s="105"/>
      <c r="E91" s="105"/>
      <c r="F91" s="105"/>
    </row>
    <row r="92" spans="3:9" s="23" customFormat="1" ht="24">
      <c r="C92" s="23" t="s">
        <v>42</v>
      </c>
      <c r="D92" s="23" t="s">
        <v>10</v>
      </c>
      <c r="E92" s="27">
        <v>288000</v>
      </c>
      <c r="F92" s="25" t="s">
        <v>6</v>
      </c>
      <c r="G92" s="27"/>
      <c r="H92" s="27"/>
      <c r="I92" s="48"/>
    </row>
    <row r="93" spans="1:6" s="17" customFormat="1" ht="24">
      <c r="A93" s="103" t="s">
        <v>132</v>
      </c>
      <c r="B93" s="105"/>
      <c r="C93" s="105"/>
      <c r="D93" s="105"/>
      <c r="E93" s="105"/>
      <c r="F93" s="105"/>
    </row>
    <row r="94" spans="3:7" s="23" customFormat="1" ht="24">
      <c r="C94" s="23" t="s">
        <v>43</v>
      </c>
      <c r="D94" s="23" t="s">
        <v>10</v>
      </c>
      <c r="E94" s="27">
        <v>164400</v>
      </c>
      <c r="F94" s="25" t="s">
        <v>6</v>
      </c>
      <c r="G94" s="58"/>
    </row>
    <row r="95" spans="1:7" s="17" customFormat="1" ht="44.25" customHeight="1">
      <c r="A95" s="103" t="s">
        <v>133</v>
      </c>
      <c r="B95" s="105"/>
      <c r="C95" s="105"/>
      <c r="D95" s="105"/>
      <c r="E95" s="105"/>
      <c r="F95" s="105"/>
      <c r="G95" s="42"/>
    </row>
    <row r="96" spans="2:7" s="17" customFormat="1" ht="21.75" customHeight="1">
      <c r="B96" s="23" t="s">
        <v>44</v>
      </c>
      <c r="D96" s="23" t="s">
        <v>5</v>
      </c>
      <c r="E96" s="27">
        <f>SUM(E97+E106+E110+E168)</f>
        <v>8564000</v>
      </c>
      <c r="F96" s="25" t="s">
        <v>6</v>
      </c>
      <c r="G96" s="42"/>
    </row>
    <row r="97" spans="2:7" s="17" customFormat="1" ht="21.75" customHeight="1">
      <c r="B97" s="23" t="s">
        <v>45</v>
      </c>
      <c r="D97" s="23" t="s">
        <v>5</v>
      </c>
      <c r="E97" s="27">
        <f>SUM(E98+E100+E102+E104)</f>
        <v>2119000</v>
      </c>
      <c r="F97" s="25" t="s">
        <v>6</v>
      </c>
      <c r="G97" s="42"/>
    </row>
    <row r="98" spans="3:6" s="23" customFormat="1" ht="21.75" customHeight="1">
      <c r="C98" s="23" t="s">
        <v>208</v>
      </c>
      <c r="D98" s="23" t="s">
        <v>10</v>
      </c>
      <c r="E98" s="27">
        <v>1864000</v>
      </c>
      <c r="F98" s="25" t="s">
        <v>6</v>
      </c>
    </row>
    <row r="99" spans="1:6" s="17" customFormat="1" ht="44.25" customHeight="1">
      <c r="A99" s="103" t="s">
        <v>209</v>
      </c>
      <c r="B99" s="105"/>
      <c r="C99" s="105"/>
      <c r="D99" s="105"/>
      <c r="E99" s="105"/>
      <c r="F99" s="105"/>
    </row>
    <row r="100" spans="3:6" s="23" customFormat="1" ht="21.75" customHeight="1">
      <c r="C100" s="68" t="s">
        <v>210</v>
      </c>
      <c r="D100" s="23" t="s">
        <v>10</v>
      </c>
      <c r="E100" s="27">
        <v>35000</v>
      </c>
      <c r="F100" s="25" t="s">
        <v>6</v>
      </c>
    </row>
    <row r="101" spans="1:6" s="23" customFormat="1" ht="46.5" customHeight="1">
      <c r="A101" s="102" t="s">
        <v>211</v>
      </c>
      <c r="B101" s="102"/>
      <c r="C101" s="102"/>
      <c r="D101" s="102"/>
      <c r="E101" s="102"/>
      <c r="F101" s="102"/>
    </row>
    <row r="102" spans="3:6" s="23" customFormat="1" ht="21.75" customHeight="1">
      <c r="C102" s="68" t="s">
        <v>212</v>
      </c>
      <c r="D102" s="23" t="s">
        <v>10</v>
      </c>
      <c r="E102" s="27">
        <v>20000</v>
      </c>
      <c r="F102" s="25" t="s">
        <v>6</v>
      </c>
    </row>
    <row r="103" spans="1:6" s="23" customFormat="1" ht="21.75" customHeight="1">
      <c r="A103" s="102" t="s">
        <v>213</v>
      </c>
      <c r="B103" s="102"/>
      <c r="C103" s="102"/>
      <c r="D103" s="102"/>
      <c r="E103" s="102"/>
      <c r="F103" s="102"/>
    </row>
    <row r="104" spans="3:6" s="23" customFormat="1" ht="21.75" customHeight="1">
      <c r="C104" s="68" t="s">
        <v>214</v>
      </c>
      <c r="D104" s="23" t="s">
        <v>10</v>
      </c>
      <c r="E104" s="27">
        <v>200000</v>
      </c>
      <c r="F104" s="25" t="s">
        <v>6</v>
      </c>
    </row>
    <row r="105" spans="1:6" s="17" customFormat="1" ht="21.75" customHeight="1">
      <c r="A105" s="102" t="s">
        <v>215</v>
      </c>
      <c r="B105" s="102"/>
      <c r="C105" s="102"/>
      <c r="D105" s="102"/>
      <c r="E105" s="102"/>
      <c r="F105" s="102"/>
    </row>
    <row r="106" spans="2:7" s="17" customFormat="1" ht="24">
      <c r="B106" s="23" t="s">
        <v>46</v>
      </c>
      <c r="D106" s="23" t="s">
        <v>5</v>
      </c>
      <c r="E106" s="27">
        <f>SUM(E107)</f>
        <v>600000</v>
      </c>
      <c r="F106" s="25" t="s">
        <v>6</v>
      </c>
      <c r="G106" s="42"/>
    </row>
    <row r="107" spans="3:6" s="23" customFormat="1" ht="48">
      <c r="C107" s="69" t="s">
        <v>47</v>
      </c>
      <c r="D107" s="69" t="s">
        <v>10</v>
      </c>
      <c r="E107" s="77">
        <v>600000</v>
      </c>
      <c r="F107" s="78" t="s">
        <v>6</v>
      </c>
    </row>
    <row r="108" spans="1:6" s="17" customFormat="1" ht="157.5" customHeight="1">
      <c r="A108" s="103" t="s">
        <v>320</v>
      </c>
      <c r="B108" s="105"/>
      <c r="C108" s="105"/>
      <c r="D108" s="105"/>
      <c r="E108" s="105"/>
      <c r="F108" s="105"/>
    </row>
    <row r="109" spans="2:7" s="17" customFormat="1" ht="24">
      <c r="B109" s="23" t="s">
        <v>48</v>
      </c>
      <c r="D109" s="40"/>
      <c r="E109" s="43"/>
      <c r="F109" s="30"/>
      <c r="G109" s="29"/>
    </row>
    <row r="110" spans="4:7" s="17" customFormat="1" ht="24">
      <c r="D110" s="23" t="s">
        <v>5</v>
      </c>
      <c r="E110" s="27">
        <f>SUM(E112+E118+E123+E146+E150+E155+E157+E159+E161+E164+E128+E137+E133)</f>
        <v>5145000</v>
      </c>
      <c r="F110" s="25" t="s">
        <v>6</v>
      </c>
      <c r="G110" s="29"/>
    </row>
    <row r="111" spans="1:6" s="79" customFormat="1" ht="25.5" customHeight="1">
      <c r="A111" s="23"/>
      <c r="B111" s="23"/>
      <c r="C111" s="23" t="s">
        <v>49</v>
      </c>
      <c r="D111" s="23"/>
      <c r="E111" s="27"/>
      <c r="F111" s="25"/>
    </row>
    <row r="112" spans="1:12" s="79" customFormat="1" ht="24">
      <c r="A112" s="23"/>
      <c r="B112" s="23"/>
      <c r="C112" s="23"/>
      <c r="D112" s="23" t="s">
        <v>10</v>
      </c>
      <c r="E112" s="27">
        <v>200000</v>
      </c>
      <c r="F112" s="25" t="s">
        <v>6</v>
      </c>
      <c r="I112" s="79" t="s">
        <v>47</v>
      </c>
      <c r="J112" s="79" t="s">
        <v>50</v>
      </c>
      <c r="K112" s="80">
        <v>2000000</v>
      </c>
      <c r="L112" s="81" t="s">
        <v>6</v>
      </c>
    </row>
    <row r="113" spans="1:6" s="44" customFormat="1" ht="121.5" customHeight="1">
      <c r="A113" s="103" t="s">
        <v>174</v>
      </c>
      <c r="B113" s="105"/>
      <c r="C113" s="105"/>
      <c r="D113" s="105"/>
      <c r="E113" s="105"/>
      <c r="F113" s="105"/>
    </row>
    <row r="114" spans="1:6" s="17" customFormat="1" ht="39" customHeight="1">
      <c r="A114" s="102" t="s">
        <v>180</v>
      </c>
      <c r="B114" s="102"/>
      <c r="C114" s="102"/>
      <c r="D114" s="102"/>
      <c r="E114" s="102"/>
      <c r="F114" s="102"/>
    </row>
    <row r="115" spans="1:6" s="17" customFormat="1" ht="24">
      <c r="A115" s="102" t="s">
        <v>321</v>
      </c>
      <c r="B115" s="102"/>
      <c r="C115" s="102"/>
      <c r="D115" s="102"/>
      <c r="E115" s="102"/>
      <c r="F115" s="102"/>
    </row>
    <row r="116" spans="1:6" s="17" customFormat="1" ht="24">
      <c r="A116" s="37"/>
      <c r="B116" s="37"/>
      <c r="C116" s="37"/>
      <c r="D116" s="37"/>
      <c r="E116" s="37"/>
      <c r="F116" s="37"/>
    </row>
    <row r="117" spans="1:6" s="17" customFormat="1" ht="24">
      <c r="A117" s="37"/>
      <c r="B117" s="37"/>
      <c r="C117" s="37"/>
      <c r="D117" s="37"/>
      <c r="E117" s="37"/>
      <c r="F117" s="37"/>
    </row>
    <row r="118" spans="3:6" s="23" customFormat="1" ht="23.25" customHeight="1">
      <c r="C118" s="23" t="s">
        <v>51</v>
      </c>
      <c r="D118" s="23" t="s">
        <v>10</v>
      </c>
      <c r="E118" s="27">
        <v>50000</v>
      </c>
      <c r="F118" s="25" t="s">
        <v>6</v>
      </c>
    </row>
    <row r="119" spans="1:6" s="15" customFormat="1" ht="90" customHeight="1">
      <c r="A119" s="106" t="s">
        <v>175</v>
      </c>
      <c r="B119" s="107"/>
      <c r="C119" s="107"/>
      <c r="D119" s="107"/>
      <c r="E119" s="107"/>
      <c r="F119" s="107"/>
    </row>
    <row r="120" spans="1:6" s="17" customFormat="1" ht="39" customHeight="1">
      <c r="A120" s="103" t="s">
        <v>187</v>
      </c>
      <c r="B120" s="103"/>
      <c r="C120" s="103"/>
      <c r="D120" s="103"/>
      <c r="E120" s="103"/>
      <c r="F120" s="103"/>
    </row>
    <row r="121" spans="1:6" s="17" customFormat="1" ht="24">
      <c r="A121" s="102" t="s">
        <v>322</v>
      </c>
      <c r="B121" s="102"/>
      <c r="C121" s="102"/>
      <c r="D121" s="102"/>
      <c r="E121" s="102"/>
      <c r="F121" s="102"/>
    </row>
    <row r="122" spans="3:6" s="23" customFormat="1" ht="23.25" customHeight="1">
      <c r="C122" s="108" t="s">
        <v>109</v>
      </c>
      <c r="D122" s="108"/>
      <c r="E122" s="108"/>
      <c r="F122" s="108"/>
    </row>
    <row r="123" spans="4:6" s="23" customFormat="1" ht="23.25" customHeight="1">
      <c r="D123" s="23" t="s">
        <v>10</v>
      </c>
      <c r="E123" s="27">
        <v>50000</v>
      </c>
      <c r="F123" s="25" t="s">
        <v>6</v>
      </c>
    </row>
    <row r="124" spans="1:6" s="17" customFormat="1" ht="100.5" customHeight="1">
      <c r="A124" s="103" t="s">
        <v>176</v>
      </c>
      <c r="B124" s="105"/>
      <c r="C124" s="105"/>
      <c r="D124" s="105"/>
      <c r="E124" s="105"/>
      <c r="F124" s="105"/>
    </row>
    <row r="125" spans="1:6" s="17" customFormat="1" ht="34.5" customHeight="1">
      <c r="A125" s="103" t="s">
        <v>221</v>
      </c>
      <c r="B125" s="103"/>
      <c r="C125" s="103"/>
      <c r="D125" s="103"/>
      <c r="E125" s="103"/>
      <c r="F125" s="103"/>
    </row>
    <row r="126" spans="1:6" s="17" customFormat="1" ht="39" customHeight="1">
      <c r="A126" s="103" t="s">
        <v>180</v>
      </c>
      <c r="B126" s="103"/>
      <c r="C126" s="103"/>
      <c r="D126" s="103"/>
      <c r="E126" s="103"/>
      <c r="F126" s="103"/>
    </row>
    <row r="127" spans="1:6" s="17" customFormat="1" ht="24">
      <c r="A127" s="102" t="s">
        <v>323</v>
      </c>
      <c r="B127" s="102"/>
      <c r="C127" s="102"/>
      <c r="D127" s="102"/>
      <c r="E127" s="102"/>
      <c r="F127" s="102"/>
    </row>
    <row r="128" spans="3:6" s="23" customFormat="1" ht="23.25" customHeight="1">
      <c r="C128" s="23" t="s">
        <v>196</v>
      </c>
      <c r="D128" s="23" t="s">
        <v>10</v>
      </c>
      <c r="E128" s="27">
        <v>5000</v>
      </c>
      <c r="F128" s="25" t="s">
        <v>6</v>
      </c>
    </row>
    <row r="129" spans="1:6" s="17" customFormat="1" ht="237.75" customHeight="1">
      <c r="A129" s="106" t="s">
        <v>199</v>
      </c>
      <c r="B129" s="107"/>
      <c r="C129" s="107"/>
      <c r="D129" s="107"/>
      <c r="E129" s="107"/>
      <c r="F129" s="107"/>
    </row>
    <row r="130" spans="1:6" s="17" customFormat="1" ht="39" customHeight="1">
      <c r="A130" s="103" t="s">
        <v>187</v>
      </c>
      <c r="B130" s="103"/>
      <c r="C130" s="103"/>
      <c r="D130" s="103"/>
      <c r="E130" s="103"/>
      <c r="F130" s="103"/>
    </row>
    <row r="131" spans="1:6" s="17" customFormat="1" ht="21">
      <c r="A131" s="102" t="s">
        <v>324</v>
      </c>
      <c r="B131" s="102"/>
      <c r="C131" s="102"/>
      <c r="D131" s="102"/>
      <c r="E131" s="102"/>
      <c r="F131" s="102"/>
    </row>
    <row r="132" spans="1:6" s="17" customFormat="1" ht="21">
      <c r="A132" s="37"/>
      <c r="B132" s="37"/>
      <c r="C132" s="37"/>
      <c r="D132" s="37"/>
      <c r="E132" s="37"/>
      <c r="F132" s="37"/>
    </row>
    <row r="133" spans="3:6" s="23" customFormat="1" ht="23.25" customHeight="1">
      <c r="C133" s="23" t="s">
        <v>197</v>
      </c>
      <c r="D133" s="23" t="s">
        <v>10</v>
      </c>
      <c r="E133" s="27">
        <v>5000</v>
      </c>
      <c r="F133" s="25" t="s">
        <v>6</v>
      </c>
    </row>
    <row r="134" spans="1:6" s="17" customFormat="1" ht="237" customHeight="1">
      <c r="A134" s="106" t="s">
        <v>199</v>
      </c>
      <c r="B134" s="107"/>
      <c r="C134" s="107"/>
      <c r="D134" s="107"/>
      <c r="E134" s="107"/>
      <c r="F134" s="107"/>
    </row>
    <row r="135" spans="1:6" s="17" customFormat="1" ht="39" customHeight="1">
      <c r="A135" s="103" t="s">
        <v>187</v>
      </c>
      <c r="B135" s="103"/>
      <c r="C135" s="103"/>
      <c r="D135" s="103"/>
      <c r="E135" s="103"/>
      <c r="F135" s="103"/>
    </row>
    <row r="136" spans="1:6" s="17" customFormat="1" ht="21">
      <c r="A136" s="102" t="s">
        <v>325</v>
      </c>
      <c r="B136" s="102"/>
      <c r="C136" s="102"/>
      <c r="D136" s="102"/>
      <c r="E136" s="102"/>
      <c r="F136" s="102"/>
    </row>
    <row r="137" spans="3:6" s="23" customFormat="1" ht="23.25" customHeight="1">
      <c r="C137" s="23" t="s">
        <v>198</v>
      </c>
      <c r="D137" s="23" t="s">
        <v>10</v>
      </c>
      <c r="E137" s="27">
        <v>5000</v>
      </c>
      <c r="F137" s="25" t="s">
        <v>6</v>
      </c>
    </row>
    <row r="138" spans="1:6" s="17" customFormat="1" ht="238.5" customHeight="1">
      <c r="A138" s="106" t="s">
        <v>199</v>
      </c>
      <c r="B138" s="107"/>
      <c r="C138" s="107"/>
      <c r="D138" s="107"/>
      <c r="E138" s="107"/>
      <c r="F138" s="107"/>
    </row>
    <row r="139" spans="1:6" s="17" customFormat="1" ht="39" customHeight="1">
      <c r="A139" s="103" t="s">
        <v>187</v>
      </c>
      <c r="B139" s="103"/>
      <c r="C139" s="103"/>
      <c r="D139" s="103"/>
      <c r="E139" s="103"/>
      <c r="F139" s="103"/>
    </row>
    <row r="140" spans="1:6" s="17" customFormat="1" ht="21">
      <c r="A140" s="102" t="s">
        <v>326</v>
      </c>
      <c r="B140" s="102"/>
      <c r="C140" s="102"/>
      <c r="D140" s="102"/>
      <c r="E140" s="102"/>
      <c r="F140" s="102"/>
    </row>
    <row r="141" spans="1:6" s="17" customFormat="1" ht="21">
      <c r="A141" s="37"/>
      <c r="B141" s="37"/>
      <c r="C141" s="37"/>
      <c r="D141" s="37"/>
      <c r="E141" s="37"/>
      <c r="F141" s="37"/>
    </row>
    <row r="142" spans="1:6" s="17" customFormat="1" ht="21">
      <c r="A142" s="37"/>
      <c r="B142" s="37"/>
      <c r="C142" s="37"/>
      <c r="D142" s="37"/>
      <c r="E142" s="37"/>
      <c r="F142" s="37"/>
    </row>
    <row r="143" spans="1:6" s="17" customFormat="1" ht="21">
      <c r="A143" s="37"/>
      <c r="B143" s="37"/>
      <c r="C143" s="37"/>
      <c r="D143" s="37"/>
      <c r="E143" s="37"/>
      <c r="F143" s="37"/>
    </row>
    <row r="144" spans="1:6" s="17" customFormat="1" ht="21">
      <c r="A144" s="37"/>
      <c r="B144" s="37"/>
      <c r="C144" s="37"/>
      <c r="D144" s="37"/>
      <c r="E144" s="37"/>
      <c r="F144" s="37"/>
    </row>
    <row r="145" spans="1:6" s="17" customFormat="1" ht="21">
      <c r="A145" s="37"/>
      <c r="B145" s="37"/>
      <c r="C145" s="37"/>
      <c r="D145" s="37"/>
      <c r="E145" s="37"/>
      <c r="F145" s="37"/>
    </row>
    <row r="146" spans="3:6" s="23" customFormat="1" ht="39" customHeight="1">
      <c r="C146" s="69" t="s">
        <v>230</v>
      </c>
      <c r="D146" s="23" t="s">
        <v>10</v>
      </c>
      <c r="E146" s="27">
        <v>50000</v>
      </c>
      <c r="F146" s="25" t="s">
        <v>6</v>
      </c>
    </row>
    <row r="147" spans="1:6" s="17" customFormat="1" ht="233.25" customHeight="1">
      <c r="A147" s="106" t="s">
        <v>199</v>
      </c>
      <c r="B147" s="107"/>
      <c r="C147" s="107"/>
      <c r="D147" s="107"/>
      <c r="E147" s="107"/>
      <c r="F147" s="107"/>
    </row>
    <row r="148" spans="1:6" s="17" customFormat="1" ht="39" customHeight="1">
      <c r="A148" s="103" t="s">
        <v>187</v>
      </c>
      <c r="B148" s="103"/>
      <c r="C148" s="103"/>
      <c r="D148" s="103"/>
      <c r="E148" s="103"/>
      <c r="F148" s="103"/>
    </row>
    <row r="149" spans="1:6" s="17" customFormat="1" ht="21">
      <c r="A149" s="102" t="s">
        <v>327</v>
      </c>
      <c r="B149" s="102"/>
      <c r="C149" s="102"/>
      <c r="D149" s="102"/>
      <c r="E149" s="102"/>
      <c r="F149" s="102"/>
    </row>
    <row r="150" spans="1:6" s="23" customFormat="1" ht="24" customHeight="1">
      <c r="A150" s="69"/>
      <c r="B150" s="69"/>
      <c r="C150" s="69" t="s">
        <v>52</v>
      </c>
      <c r="D150" s="69" t="s">
        <v>10</v>
      </c>
      <c r="E150" s="77">
        <v>250000</v>
      </c>
      <c r="F150" s="25" t="s">
        <v>6</v>
      </c>
    </row>
    <row r="151" spans="1:6" s="17" customFormat="1" ht="236.25" customHeight="1">
      <c r="A151" s="106" t="s">
        <v>177</v>
      </c>
      <c r="B151" s="107"/>
      <c r="C151" s="107"/>
      <c r="D151" s="107"/>
      <c r="E151" s="107"/>
      <c r="F151" s="107"/>
    </row>
    <row r="152" spans="1:6" s="17" customFormat="1" ht="39" customHeight="1">
      <c r="A152" s="103" t="s">
        <v>187</v>
      </c>
      <c r="B152" s="103"/>
      <c r="C152" s="103"/>
      <c r="D152" s="103"/>
      <c r="E152" s="103"/>
      <c r="F152" s="103"/>
    </row>
    <row r="153" spans="1:6" s="17" customFormat="1" ht="21">
      <c r="A153" s="102" t="s">
        <v>328</v>
      </c>
      <c r="B153" s="102"/>
      <c r="C153" s="102"/>
      <c r="D153" s="102"/>
      <c r="E153" s="102"/>
      <c r="F153" s="102"/>
    </row>
    <row r="154" spans="3:6" s="23" customFormat="1" ht="24.75" customHeight="1">
      <c r="C154" s="23" t="s">
        <v>53</v>
      </c>
      <c r="E154" s="27"/>
      <c r="F154" s="25"/>
    </row>
    <row r="155" spans="4:6" s="23" customFormat="1" ht="24.75" customHeight="1">
      <c r="D155" s="23" t="s">
        <v>10</v>
      </c>
      <c r="E155" s="27">
        <v>500000</v>
      </c>
      <c r="F155" s="25" t="s">
        <v>6</v>
      </c>
    </row>
    <row r="156" spans="1:6" s="17" customFormat="1" ht="63" customHeight="1">
      <c r="A156" s="103" t="s">
        <v>165</v>
      </c>
      <c r="B156" s="103"/>
      <c r="C156" s="103"/>
      <c r="D156" s="103"/>
      <c r="E156" s="103"/>
      <c r="F156" s="103"/>
    </row>
    <row r="157" spans="3:7" s="23" customFormat="1" ht="21">
      <c r="C157" s="23" t="s">
        <v>54</v>
      </c>
      <c r="D157" s="23" t="s">
        <v>10</v>
      </c>
      <c r="E157" s="27">
        <v>10000</v>
      </c>
      <c r="F157" s="25" t="s">
        <v>6</v>
      </c>
      <c r="G157" s="27"/>
    </row>
    <row r="158" spans="1:6" s="17" customFormat="1" ht="86.25" customHeight="1">
      <c r="A158" s="103" t="s">
        <v>303</v>
      </c>
      <c r="B158" s="105"/>
      <c r="C158" s="105"/>
      <c r="D158" s="105"/>
      <c r="E158" s="105"/>
      <c r="F158" s="105"/>
    </row>
    <row r="159" spans="3:6" s="23" customFormat="1" ht="21">
      <c r="C159" s="23" t="s">
        <v>55</v>
      </c>
      <c r="D159" s="23" t="s">
        <v>10</v>
      </c>
      <c r="E159" s="27">
        <v>10000</v>
      </c>
      <c r="F159" s="25" t="s">
        <v>6</v>
      </c>
    </row>
    <row r="160" spans="1:6" s="17" customFormat="1" ht="41.25" customHeight="1">
      <c r="A160" s="103" t="s">
        <v>166</v>
      </c>
      <c r="B160" s="105"/>
      <c r="C160" s="105"/>
      <c r="D160" s="105"/>
      <c r="E160" s="105"/>
      <c r="F160" s="105"/>
    </row>
    <row r="161" spans="3:6" s="23" customFormat="1" ht="21">
      <c r="C161" s="23" t="s">
        <v>56</v>
      </c>
      <c r="D161" s="23" t="s">
        <v>10</v>
      </c>
      <c r="E161" s="27">
        <v>10000</v>
      </c>
      <c r="F161" s="25" t="s">
        <v>6</v>
      </c>
    </row>
    <row r="162" spans="1:6" s="15" customFormat="1" ht="73.5" customHeight="1">
      <c r="A162" s="106" t="s">
        <v>167</v>
      </c>
      <c r="B162" s="107"/>
      <c r="C162" s="107"/>
      <c r="D162" s="107"/>
      <c r="E162" s="107"/>
      <c r="F162" s="107"/>
    </row>
    <row r="163" spans="1:6" s="23" customFormat="1" ht="27" customHeight="1">
      <c r="A163" s="69"/>
      <c r="B163" s="69"/>
      <c r="C163" s="104" t="s">
        <v>91</v>
      </c>
      <c r="D163" s="104"/>
      <c r="E163" s="104"/>
      <c r="F163" s="104"/>
    </row>
    <row r="164" spans="1:6" s="23" customFormat="1" ht="21">
      <c r="A164" s="69"/>
      <c r="B164" s="69"/>
      <c r="C164" s="69"/>
      <c r="D164" s="23" t="s">
        <v>10</v>
      </c>
      <c r="E164" s="27">
        <v>4000000</v>
      </c>
      <c r="F164" s="25" t="s">
        <v>6</v>
      </c>
    </row>
    <row r="165" spans="1:6" s="17" customFormat="1" ht="112.5" customHeight="1">
      <c r="A165" s="103" t="s">
        <v>312</v>
      </c>
      <c r="B165" s="105"/>
      <c r="C165" s="105"/>
      <c r="D165" s="105"/>
      <c r="E165" s="105"/>
      <c r="F165" s="105"/>
    </row>
    <row r="166" spans="1:6" s="17" customFormat="1" ht="21">
      <c r="A166" s="102" t="s">
        <v>319</v>
      </c>
      <c r="B166" s="102"/>
      <c r="C166" s="102"/>
      <c r="D166" s="102"/>
      <c r="E166" s="102"/>
      <c r="F166" s="102"/>
    </row>
    <row r="167" spans="1:6" s="17" customFormat="1" ht="21">
      <c r="A167" s="102" t="s">
        <v>318</v>
      </c>
      <c r="B167" s="102"/>
      <c r="C167" s="102"/>
      <c r="D167" s="102"/>
      <c r="E167" s="102"/>
      <c r="F167" s="102"/>
    </row>
    <row r="168" spans="2:7" s="17" customFormat="1" ht="21">
      <c r="B168" s="23" t="s">
        <v>57</v>
      </c>
      <c r="D168" s="23" t="s">
        <v>5</v>
      </c>
      <c r="E168" s="27">
        <f>SUM(E169)</f>
        <v>700000</v>
      </c>
      <c r="F168" s="25" t="s">
        <v>6</v>
      </c>
      <c r="G168" s="17">
        <f>100000+50000+30000+1600000+260000</f>
        <v>2040000</v>
      </c>
    </row>
    <row r="169" spans="3:6" s="23" customFormat="1" ht="21">
      <c r="C169" s="23" t="s">
        <v>58</v>
      </c>
      <c r="D169" s="23" t="s">
        <v>10</v>
      </c>
      <c r="E169" s="27">
        <v>700000</v>
      </c>
      <c r="F169" s="25" t="s">
        <v>6</v>
      </c>
    </row>
    <row r="170" spans="1:6" s="17" customFormat="1" ht="21">
      <c r="A170" s="103" t="s">
        <v>134</v>
      </c>
      <c r="B170" s="105"/>
      <c r="C170" s="105"/>
      <c r="D170" s="105"/>
      <c r="E170" s="105"/>
      <c r="F170" s="105"/>
    </row>
    <row r="171" spans="2:6" s="17" customFormat="1" ht="21">
      <c r="B171" s="23" t="s">
        <v>59</v>
      </c>
      <c r="D171" s="23" t="s">
        <v>5</v>
      </c>
      <c r="E171" s="27">
        <f>SUM(E172+E174+E176+E179+E181+E183+E185+E187)</f>
        <v>2440000</v>
      </c>
      <c r="F171" s="25" t="s">
        <v>6</v>
      </c>
    </row>
    <row r="172" spans="3:6" s="23" customFormat="1" ht="21">
      <c r="C172" s="23" t="s">
        <v>60</v>
      </c>
      <c r="D172" s="23" t="s">
        <v>10</v>
      </c>
      <c r="E172" s="27">
        <v>500000</v>
      </c>
      <c r="F172" s="25" t="s">
        <v>6</v>
      </c>
    </row>
    <row r="173" spans="1:6" s="17" customFormat="1" ht="53.25" customHeight="1">
      <c r="A173" s="103" t="s">
        <v>146</v>
      </c>
      <c r="B173" s="103"/>
      <c r="C173" s="103"/>
      <c r="D173" s="103"/>
      <c r="E173" s="103"/>
      <c r="F173" s="103"/>
    </row>
    <row r="174" spans="3:7" s="23" customFormat="1" ht="21">
      <c r="C174" s="23" t="s">
        <v>61</v>
      </c>
      <c r="D174" s="23" t="s">
        <v>10</v>
      </c>
      <c r="E174" s="27">
        <v>200000</v>
      </c>
      <c r="F174" s="25" t="s">
        <v>6</v>
      </c>
      <c r="G174" s="23">
        <f>100000+50000+30000+1600000+260000</f>
        <v>2040000</v>
      </c>
    </row>
    <row r="175" spans="1:6" s="17" customFormat="1" ht="21">
      <c r="A175" s="103" t="s">
        <v>136</v>
      </c>
      <c r="B175" s="105"/>
      <c r="C175" s="105"/>
      <c r="D175" s="105"/>
      <c r="E175" s="105"/>
      <c r="F175" s="105"/>
    </row>
    <row r="176" spans="3:6" s="23" customFormat="1" ht="21">
      <c r="C176" s="23" t="s">
        <v>62</v>
      </c>
      <c r="D176" s="23" t="s">
        <v>10</v>
      </c>
      <c r="E176" s="27">
        <v>200000</v>
      </c>
      <c r="F176" s="25" t="s">
        <v>6</v>
      </c>
    </row>
    <row r="177" spans="1:7" s="17" customFormat="1" ht="51" customHeight="1">
      <c r="A177" s="103" t="s">
        <v>137</v>
      </c>
      <c r="B177" s="105"/>
      <c r="C177" s="105"/>
      <c r="D177" s="105"/>
      <c r="E177" s="105"/>
      <c r="F177" s="105"/>
      <c r="G177" s="29">
        <f>11000000+80000+500000+500000</f>
        <v>12080000</v>
      </c>
    </row>
    <row r="178" spans="1:7" s="17" customFormat="1" ht="21">
      <c r="A178" s="21"/>
      <c r="B178" s="22"/>
      <c r="C178" s="22"/>
      <c r="D178" s="22"/>
      <c r="E178" s="22"/>
      <c r="F178" s="22"/>
      <c r="G178" s="29"/>
    </row>
    <row r="179" spans="3:6" s="23" customFormat="1" ht="21">
      <c r="C179" s="23" t="s">
        <v>63</v>
      </c>
      <c r="D179" s="23" t="s">
        <v>10</v>
      </c>
      <c r="E179" s="27">
        <v>200000</v>
      </c>
      <c r="F179" s="25" t="s">
        <v>6</v>
      </c>
    </row>
    <row r="180" spans="1:6" s="17" customFormat="1" ht="51.75" customHeight="1">
      <c r="A180" s="103" t="s">
        <v>168</v>
      </c>
      <c r="B180" s="105"/>
      <c r="C180" s="105"/>
      <c r="D180" s="105"/>
      <c r="E180" s="105"/>
      <c r="F180" s="105"/>
    </row>
    <row r="181" spans="3:6" s="23" customFormat="1" ht="21">
      <c r="C181" s="23" t="s">
        <v>64</v>
      </c>
      <c r="D181" s="23" t="s">
        <v>10</v>
      </c>
      <c r="E181" s="27">
        <v>500000</v>
      </c>
      <c r="F181" s="25" t="s">
        <v>6</v>
      </c>
    </row>
    <row r="182" spans="1:7" s="17" customFormat="1" ht="53.25" customHeight="1">
      <c r="A182" s="103" t="s">
        <v>169</v>
      </c>
      <c r="B182" s="109"/>
      <c r="C182" s="109"/>
      <c r="D182" s="109"/>
      <c r="E182" s="109"/>
      <c r="F182" s="109"/>
      <c r="G182" s="29">
        <f>25000+50000+5000</f>
        <v>80000</v>
      </c>
    </row>
    <row r="183" spans="3:6" s="23" customFormat="1" ht="21">
      <c r="C183" s="23" t="s">
        <v>65</v>
      </c>
      <c r="D183" s="23" t="s">
        <v>10</v>
      </c>
      <c r="E183" s="27">
        <v>500000</v>
      </c>
      <c r="F183" s="25" t="s">
        <v>6</v>
      </c>
    </row>
    <row r="184" spans="1:7" s="17" customFormat="1" ht="53.25" customHeight="1">
      <c r="A184" s="103" t="s">
        <v>170</v>
      </c>
      <c r="B184" s="105"/>
      <c r="C184" s="105"/>
      <c r="D184" s="105"/>
      <c r="E184" s="105"/>
      <c r="F184" s="105"/>
      <c r="G184" s="29">
        <f>1200000+50000</f>
        <v>1250000</v>
      </c>
    </row>
    <row r="185" spans="3:6" s="23" customFormat="1" ht="21">
      <c r="C185" s="23" t="s">
        <v>66</v>
      </c>
      <c r="D185" s="23" t="s">
        <v>10</v>
      </c>
      <c r="E185" s="27">
        <v>40000</v>
      </c>
      <c r="F185" s="25" t="s">
        <v>6</v>
      </c>
    </row>
    <row r="186" spans="1:6" s="17" customFormat="1" ht="47.25" customHeight="1">
      <c r="A186" s="103" t="s">
        <v>140</v>
      </c>
      <c r="B186" s="105"/>
      <c r="C186" s="105"/>
      <c r="D186" s="105"/>
      <c r="E186" s="105"/>
      <c r="F186" s="105"/>
    </row>
    <row r="187" spans="3:6" s="23" customFormat="1" ht="21">
      <c r="C187" s="23" t="s">
        <v>67</v>
      </c>
      <c r="D187" s="23" t="s">
        <v>10</v>
      </c>
      <c r="E187" s="27">
        <v>300000</v>
      </c>
      <c r="F187" s="25" t="s">
        <v>6</v>
      </c>
    </row>
    <row r="188" spans="1:6" s="17" customFormat="1" ht="50.25" customHeight="1">
      <c r="A188" s="103" t="s">
        <v>141</v>
      </c>
      <c r="B188" s="105"/>
      <c r="C188" s="105"/>
      <c r="D188" s="105"/>
      <c r="E188" s="105"/>
      <c r="F188" s="105"/>
    </row>
    <row r="189" spans="1:6" s="17" customFormat="1" ht="22.5">
      <c r="A189" s="23"/>
      <c r="B189" s="23" t="s">
        <v>87</v>
      </c>
      <c r="D189" s="23" t="s">
        <v>5</v>
      </c>
      <c r="E189" s="45">
        <f>SUM(E190+E192+E194+E196+E202)</f>
        <v>8430000</v>
      </c>
      <c r="F189" s="25" t="s">
        <v>6</v>
      </c>
    </row>
    <row r="190" spans="3:6" s="23" customFormat="1" ht="21">
      <c r="C190" s="23" t="s">
        <v>68</v>
      </c>
      <c r="D190" s="23" t="s">
        <v>10</v>
      </c>
      <c r="E190" s="27">
        <v>7000000</v>
      </c>
      <c r="F190" s="25" t="s">
        <v>6</v>
      </c>
    </row>
    <row r="191" spans="1:6" s="17" customFormat="1" ht="39.75" customHeight="1">
      <c r="A191" s="103" t="s">
        <v>222</v>
      </c>
      <c r="B191" s="103"/>
      <c r="C191" s="103"/>
      <c r="D191" s="103"/>
      <c r="E191" s="103"/>
      <c r="F191" s="103"/>
    </row>
    <row r="192" spans="1:6" s="23" customFormat="1" ht="21">
      <c r="A192" s="69"/>
      <c r="B192" s="69"/>
      <c r="C192" s="69" t="s">
        <v>69</v>
      </c>
      <c r="D192" s="69" t="s">
        <v>10</v>
      </c>
      <c r="E192" s="77">
        <v>360000</v>
      </c>
      <c r="F192" s="78" t="s">
        <v>6</v>
      </c>
    </row>
    <row r="193" spans="1:6" s="17" customFormat="1" ht="37.5" customHeight="1">
      <c r="A193" s="103" t="s">
        <v>223</v>
      </c>
      <c r="B193" s="103"/>
      <c r="C193" s="103"/>
      <c r="D193" s="103"/>
      <c r="E193" s="103"/>
      <c r="F193" s="103"/>
    </row>
    <row r="194" spans="3:6" s="23" customFormat="1" ht="21">
      <c r="C194" s="23" t="s">
        <v>70</v>
      </c>
      <c r="D194" s="23" t="s">
        <v>10</v>
      </c>
      <c r="E194" s="27">
        <v>620000</v>
      </c>
      <c r="F194" s="25" t="s">
        <v>6</v>
      </c>
    </row>
    <row r="195" spans="1:6" s="23" customFormat="1" ht="67.5" customHeight="1">
      <c r="A195" s="103" t="s">
        <v>156</v>
      </c>
      <c r="B195" s="103"/>
      <c r="C195" s="103"/>
      <c r="D195" s="103"/>
      <c r="E195" s="103"/>
      <c r="F195" s="103"/>
    </row>
    <row r="196" spans="1:6" s="23" customFormat="1" ht="21">
      <c r="A196" s="69"/>
      <c r="B196" s="69"/>
      <c r="C196" s="69" t="s">
        <v>71</v>
      </c>
      <c r="D196" s="23" t="s">
        <v>10</v>
      </c>
      <c r="E196" s="27">
        <v>250000</v>
      </c>
      <c r="F196" s="25" t="s">
        <v>6</v>
      </c>
    </row>
    <row r="197" spans="1:6" s="23" customFormat="1" ht="69.75" customHeight="1">
      <c r="A197" s="103" t="s">
        <v>171</v>
      </c>
      <c r="B197" s="103"/>
      <c r="C197" s="103"/>
      <c r="D197" s="103"/>
      <c r="E197" s="103"/>
      <c r="F197" s="103"/>
    </row>
    <row r="198" spans="1:6" s="23" customFormat="1" ht="21">
      <c r="A198" s="21"/>
      <c r="B198" s="21"/>
      <c r="C198" s="21"/>
      <c r="D198" s="21"/>
      <c r="E198" s="21"/>
      <c r="F198" s="21"/>
    </row>
    <row r="199" spans="1:6" s="23" customFormat="1" ht="21">
      <c r="A199" s="21"/>
      <c r="B199" s="21"/>
      <c r="C199" s="21"/>
      <c r="D199" s="21"/>
      <c r="E199" s="21"/>
      <c r="F199" s="21"/>
    </row>
    <row r="200" spans="1:6" s="23" customFormat="1" ht="21">
      <c r="A200" s="21"/>
      <c r="B200" s="21"/>
      <c r="C200" s="21"/>
      <c r="D200" s="21"/>
      <c r="E200" s="21"/>
      <c r="F200" s="21"/>
    </row>
    <row r="201" spans="1:6" s="23" customFormat="1" ht="21">
      <c r="A201" s="21"/>
      <c r="B201" s="21"/>
      <c r="C201" s="21"/>
      <c r="D201" s="21"/>
      <c r="E201" s="21"/>
      <c r="F201" s="21"/>
    </row>
    <row r="202" spans="3:6" s="23" customFormat="1" ht="21">
      <c r="C202" s="68" t="s">
        <v>72</v>
      </c>
      <c r="D202" s="23" t="s">
        <v>10</v>
      </c>
      <c r="E202" s="27">
        <v>200000</v>
      </c>
      <c r="F202" s="25" t="s">
        <v>6</v>
      </c>
    </row>
    <row r="203" spans="1:6" s="17" customFormat="1" ht="84.75" customHeight="1">
      <c r="A203" s="103" t="s">
        <v>172</v>
      </c>
      <c r="B203" s="105"/>
      <c r="C203" s="105"/>
      <c r="D203" s="105"/>
      <c r="E203" s="105"/>
      <c r="F203" s="105"/>
    </row>
    <row r="204" spans="2:6" s="26" customFormat="1" ht="23.25">
      <c r="B204" s="23" t="s">
        <v>93</v>
      </c>
      <c r="C204" s="23"/>
      <c r="D204" s="23" t="s">
        <v>5</v>
      </c>
      <c r="E204" s="24">
        <f>SUM(E205)</f>
        <v>1924000</v>
      </c>
      <c r="F204" s="25" t="s">
        <v>6</v>
      </c>
    </row>
    <row r="205" spans="2:6" s="26" customFormat="1" ht="23.25">
      <c r="B205" s="108" t="s">
        <v>73</v>
      </c>
      <c r="C205" s="108"/>
      <c r="D205" s="23" t="s">
        <v>5</v>
      </c>
      <c r="E205" s="24">
        <f>SUM(E206+E222+E213)</f>
        <v>1924000</v>
      </c>
      <c r="F205" s="25" t="s">
        <v>6</v>
      </c>
    </row>
    <row r="206" spans="2:6" s="26" customFormat="1" ht="23.25">
      <c r="B206" s="46"/>
      <c r="C206" s="46" t="s">
        <v>96</v>
      </c>
      <c r="D206" s="23" t="s">
        <v>5</v>
      </c>
      <c r="E206" s="24">
        <f>SUM(E207)</f>
        <v>129000</v>
      </c>
      <c r="F206" s="25" t="s">
        <v>6</v>
      </c>
    </row>
    <row r="207" spans="2:6" s="54" customFormat="1" ht="26.25" customHeight="1">
      <c r="B207" s="82"/>
      <c r="C207" s="82" t="s">
        <v>304</v>
      </c>
      <c r="D207" s="82" t="s">
        <v>10</v>
      </c>
      <c r="E207" s="83">
        <v>129000</v>
      </c>
      <c r="F207" s="78" t="s">
        <v>6</v>
      </c>
    </row>
    <row r="208" spans="1:6" s="26" customFormat="1" ht="39" customHeight="1">
      <c r="A208" s="102" t="s">
        <v>305</v>
      </c>
      <c r="B208" s="102"/>
      <c r="C208" s="102"/>
      <c r="D208" s="102"/>
      <c r="E208" s="102"/>
      <c r="F208" s="102"/>
    </row>
    <row r="209" spans="1:6" s="26" customFormat="1" ht="19.5" customHeight="1">
      <c r="A209" s="37"/>
      <c r="B209" s="37"/>
      <c r="C209" s="102" t="s">
        <v>228</v>
      </c>
      <c r="D209" s="102"/>
      <c r="E209" s="102"/>
      <c r="F209" s="102"/>
    </row>
    <row r="210" spans="1:6" s="17" customFormat="1" ht="39" customHeight="1">
      <c r="A210" s="102" t="s">
        <v>123</v>
      </c>
      <c r="B210" s="102"/>
      <c r="C210" s="102"/>
      <c r="D210" s="102"/>
      <c r="E210" s="102"/>
      <c r="F210" s="102"/>
    </row>
    <row r="211" spans="1:6" s="17" customFormat="1" ht="19.5" customHeight="1">
      <c r="A211" s="102" t="s">
        <v>297</v>
      </c>
      <c r="B211" s="102"/>
      <c r="C211" s="102"/>
      <c r="D211" s="102"/>
      <c r="E211" s="102"/>
      <c r="F211" s="102"/>
    </row>
    <row r="212" spans="1:6" s="17" customFormat="1" ht="21">
      <c r="A212" s="103" t="s">
        <v>329</v>
      </c>
      <c r="B212" s="103"/>
      <c r="C212" s="103"/>
      <c r="D212" s="103"/>
      <c r="E212" s="103"/>
      <c r="F212" s="103"/>
    </row>
    <row r="213" spans="2:6" s="26" customFormat="1" ht="23.25">
      <c r="B213" s="46"/>
      <c r="C213" s="46" t="s">
        <v>359</v>
      </c>
      <c r="D213" s="23" t="s">
        <v>5</v>
      </c>
      <c r="E213" s="24">
        <f>SUM(E214)</f>
        <v>895000</v>
      </c>
      <c r="F213" s="25" t="s">
        <v>6</v>
      </c>
    </row>
    <row r="214" spans="2:6" s="54" customFormat="1" ht="23.25">
      <c r="B214" s="82"/>
      <c r="C214" s="82" t="s">
        <v>360</v>
      </c>
      <c r="D214" s="82" t="s">
        <v>10</v>
      </c>
      <c r="E214" s="83">
        <v>895000</v>
      </c>
      <c r="F214" s="78" t="s">
        <v>6</v>
      </c>
    </row>
    <row r="215" spans="1:6" s="26" customFormat="1" ht="29.25" customHeight="1">
      <c r="A215" s="102" t="s">
        <v>361</v>
      </c>
      <c r="B215" s="102"/>
      <c r="C215" s="102"/>
      <c r="D215" s="102"/>
      <c r="E215" s="102"/>
      <c r="F215" s="102"/>
    </row>
    <row r="216" spans="1:6" s="26" customFormat="1" ht="19.5" customHeight="1">
      <c r="A216" s="37"/>
      <c r="B216" s="37"/>
      <c r="C216" s="102" t="s">
        <v>362</v>
      </c>
      <c r="D216" s="102"/>
      <c r="E216" s="102"/>
      <c r="F216" s="102"/>
    </row>
    <row r="217" spans="1:6" s="26" customFormat="1" ht="19.5" customHeight="1">
      <c r="A217" s="37"/>
      <c r="B217" s="37"/>
      <c r="C217" s="37" t="s">
        <v>363</v>
      </c>
      <c r="D217" s="37"/>
      <c r="E217" s="37"/>
      <c r="F217" s="37"/>
    </row>
    <row r="218" spans="1:6" s="26" customFormat="1" ht="19.5" customHeight="1">
      <c r="A218" s="37"/>
      <c r="B218" s="37"/>
      <c r="C218" s="37" t="s">
        <v>364</v>
      </c>
      <c r="D218" s="37"/>
      <c r="E218" s="37"/>
      <c r="F218" s="37"/>
    </row>
    <row r="219" spans="1:6" s="17" customFormat="1" ht="39" customHeight="1">
      <c r="A219" s="102" t="s">
        <v>123</v>
      </c>
      <c r="B219" s="102"/>
      <c r="C219" s="102"/>
      <c r="D219" s="102"/>
      <c r="E219" s="102"/>
      <c r="F219" s="102"/>
    </row>
    <row r="220" spans="1:6" s="17" customFormat="1" ht="19.5" customHeight="1">
      <c r="A220" s="102" t="s">
        <v>297</v>
      </c>
      <c r="B220" s="102"/>
      <c r="C220" s="102"/>
      <c r="D220" s="102"/>
      <c r="E220" s="102"/>
      <c r="F220" s="102"/>
    </row>
    <row r="221" spans="1:6" s="17" customFormat="1" ht="21">
      <c r="A221" s="103" t="s">
        <v>365</v>
      </c>
      <c r="B221" s="103"/>
      <c r="C221" s="103"/>
      <c r="D221" s="103"/>
      <c r="E221" s="103"/>
      <c r="F221" s="103"/>
    </row>
    <row r="222" spans="1:6" s="26" customFormat="1" ht="21.75" customHeight="1">
      <c r="A222" s="37"/>
      <c r="B222" s="47" t="s">
        <v>94</v>
      </c>
      <c r="C222" s="17"/>
      <c r="D222" s="23" t="s">
        <v>5</v>
      </c>
      <c r="E222" s="48">
        <f>SUM(E223)</f>
        <v>900000</v>
      </c>
      <c r="F222" s="25" t="s">
        <v>6</v>
      </c>
    </row>
    <row r="223" spans="1:6" s="54" customFormat="1" ht="21.75" customHeight="1">
      <c r="A223" s="82"/>
      <c r="B223" s="49"/>
      <c r="C223" s="49" t="s">
        <v>95</v>
      </c>
      <c r="D223" s="49" t="s">
        <v>10</v>
      </c>
      <c r="E223" s="84">
        <v>900000</v>
      </c>
      <c r="F223" s="65" t="s">
        <v>6</v>
      </c>
    </row>
    <row r="224" spans="1:6" s="26" customFormat="1" ht="39" customHeight="1">
      <c r="A224" s="102" t="s">
        <v>178</v>
      </c>
      <c r="B224" s="102"/>
      <c r="C224" s="102"/>
      <c r="D224" s="102"/>
      <c r="E224" s="102"/>
      <c r="F224" s="102"/>
    </row>
    <row r="225" spans="1:6" s="17" customFormat="1" ht="22.5" customHeight="1">
      <c r="A225" s="102" t="s">
        <v>297</v>
      </c>
      <c r="B225" s="102"/>
      <c r="C225" s="102"/>
      <c r="D225" s="102"/>
      <c r="E225" s="102"/>
      <c r="F225" s="102"/>
    </row>
    <row r="226" spans="1:6" s="17" customFormat="1" ht="21">
      <c r="A226" s="103" t="s">
        <v>330</v>
      </c>
      <c r="B226" s="103"/>
      <c r="C226" s="103"/>
      <c r="D226" s="103"/>
      <c r="E226" s="103"/>
      <c r="F226" s="103"/>
    </row>
    <row r="227" spans="1:6" s="17" customFormat="1" ht="21">
      <c r="A227" s="21"/>
      <c r="B227" s="21"/>
      <c r="C227" s="21"/>
      <c r="D227" s="21"/>
      <c r="E227" s="21"/>
      <c r="F227" s="21"/>
    </row>
    <row r="228" spans="1:6" s="17" customFormat="1" ht="21">
      <c r="A228" s="21"/>
      <c r="B228" s="21"/>
      <c r="C228" s="21"/>
      <c r="D228" s="21"/>
      <c r="E228" s="21"/>
      <c r="F228" s="21"/>
    </row>
    <row r="229" spans="1:6" s="17" customFormat="1" ht="21">
      <c r="A229" s="21"/>
      <c r="B229" s="21"/>
      <c r="C229" s="21"/>
      <c r="D229" s="21"/>
      <c r="E229" s="21"/>
      <c r="F229" s="21"/>
    </row>
    <row r="230" spans="1:6" s="17" customFormat="1" ht="21">
      <c r="A230" s="21"/>
      <c r="B230" s="21"/>
      <c r="C230" s="21"/>
      <c r="D230" s="21"/>
      <c r="E230" s="21"/>
      <c r="F230" s="21"/>
    </row>
    <row r="231" spans="2:6" s="26" customFormat="1" ht="21.75" customHeight="1">
      <c r="B231" s="23" t="s">
        <v>88</v>
      </c>
      <c r="C231" s="17"/>
      <c r="D231" s="23" t="s">
        <v>5</v>
      </c>
      <c r="E231" s="24">
        <f>SUM(E232)</f>
        <v>2000000</v>
      </c>
      <c r="F231" s="25" t="s">
        <v>6</v>
      </c>
    </row>
    <row r="232" spans="2:6" s="17" customFormat="1" ht="21.75" customHeight="1">
      <c r="B232" s="23" t="s">
        <v>74</v>
      </c>
      <c r="D232" s="23" t="s">
        <v>5</v>
      </c>
      <c r="E232" s="24">
        <f>SUM(E235)</f>
        <v>2000000</v>
      </c>
      <c r="F232" s="25" t="s">
        <v>6</v>
      </c>
    </row>
    <row r="233" spans="2:6" s="17" customFormat="1" ht="21">
      <c r="B233" s="23"/>
      <c r="C233" s="23" t="s">
        <v>207</v>
      </c>
      <c r="D233" s="23"/>
      <c r="E233" s="24"/>
      <c r="F233" s="25"/>
    </row>
    <row r="234" spans="3:6" s="23" customFormat="1" ht="21">
      <c r="C234" s="68" t="s">
        <v>75</v>
      </c>
      <c r="E234" s="27"/>
      <c r="F234" s="25"/>
    </row>
    <row r="235" spans="4:6" s="23" customFormat="1" ht="21">
      <c r="D235" s="23" t="s">
        <v>10</v>
      </c>
      <c r="E235" s="27">
        <v>2000000</v>
      </c>
      <c r="F235" s="25" t="s">
        <v>6</v>
      </c>
    </row>
    <row r="236" spans="1:6" s="17" customFormat="1" ht="111.75" customHeight="1">
      <c r="A236" s="106" t="s">
        <v>229</v>
      </c>
      <c r="B236" s="107"/>
      <c r="C236" s="107"/>
      <c r="D236" s="107"/>
      <c r="E236" s="107"/>
      <c r="F236" s="107"/>
    </row>
    <row r="237" spans="1:6" s="17" customFormat="1" ht="21">
      <c r="A237" s="102" t="s">
        <v>190</v>
      </c>
      <c r="B237" s="102"/>
      <c r="C237" s="102"/>
      <c r="D237" s="102"/>
      <c r="E237" s="102"/>
      <c r="F237" s="102"/>
    </row>
    <row r="238" spans="1:6" s="17" customFormat="1" ht="21">
      <c r="A238" s="102" t="s">
        <v>301</v>
      </c>
      <c r="B238" s="102"/>
      <c r="C238" s="102"/>
      <c r="D238" s="102"/>
      <c r="E238" s="102"/>
      <c r="F238" s="102"/>
    </row>
    <row r="239" spans="1:6" s="17" customFormat="1" ht="21" customHeight="1">
      <c r="A239" s="102" t="s">
        <v>313</v>
      </c>
      <c r="B239" s="102"/>
      <c r="C239" s="102"/>
      <c r="D239" s="102"/>
      <c r="E239" s="102"/>
      <c r="F239" s="102"/>
    </row>
    <row r="240" spans="1:6" s="17" customFormat="1" ht="21">
      <c r="A240" s="103" t="s">
        <v>331</v>
      </c>
      <c r="B240" s="103"/>
      <c r="C240" s="103"/>
      <c r="D240" s="103"/>
      <c r="E240" s="103"/>
      <c r="F240" s="103"/>
    </row>
    <row r="241" spans="2:6" s="26" customFormat="1" ht="21.75" customHeight="1">
      <c r="B241" s="23" t="s">
        <v>188</v>
      </c>
      <c r="C241" s="17"/>
      <c r="D241" s="23" t="s">
        <v>5</v>
      </c>
      <c r="E241" s="24">
        <f>SUM(E242)</f>
        <v>60000</v>
      </c>
      <c r="F241" s="25" t="s">
        <v>6</v>
      </c>
    </row>
    <row r="242" spans="2:6" s="17" customFormat="1" ht="21.75" customHeight="1">
      <c r="B242" s="23" t="s">
        <v>189</v>
      </c>
      <c r="D242" s="23" t="s">
        <v>5</v>
      </c>
      <c r="E242" s="24">
        <f>SUM(E244+E251)</f>
        <v>60000</v>
      </c>
      <c r="F242" s="25" t="s">
        <v>6</v>
      </c>
    </row>
    <row r="243" spans="1:6" s="23" customFormat="1" ht="21" customHeight="1">
      <c r="A243" s="69"/>
      <c r="B243" s="70"/>
      <c r="C243" s="104" t="s">
        <v>76</v>
      </c>
      <c r="D243" s="104"/>
      <c r="E243" s="70"/>
      <c r="F243" s="70"/>
    </row>
    <row r="244" spans="1:6" s="67" customFormat="1" ht="21">
      <c r="A244" s="70"/>
      <c r="B244" s="70"/>
      <c r="C244" s="70"/>
      <c r="D244" s="69" t="s">
        <v>10</v>
      </c>
      <c r="E244" s="77">
        <v>30000</v>
      </c>
      <c r="F244" s="78" t="s">
        <v>6</v>
      </c>
    </row>
    <row r="245" spans="1:6" s="31" customFormat="1" ht="34.5" customHeight="1">
      <c r="A245" s="103" t="s">
        <v>179</v>
      </c>
      <c r="B245" s="103"/>
      <c r="C245" s="103"/>
      <c r="D245" s="103"/>
      <c r="E245" s="103"/>
      <c r="F245" s="103"/>
    </row>
    <row r="246" spans="1:6" s="17" customFormat="1" ht="21.75" customHeight="1">
      <c r="A246" s="102" t="s">
        <v>300</v>
      </c>
      <c r="B246" s="102"/>
      <c r="C246" s="102"/>
      <c r="D246" s="102"/>
      <c r="E246" s="102"/>
      <c r="F246" s="102"/>
    </row>
    <row r="247" spans="1:6" s="17" customFormat="1" ht="21.75" customHeight="1">
      <c r="A247" s="102" t="s">
        <v>301</v>
      </c>
      <c r="B247" s="102"/>
      <c r="C247" s="102"/>
      <c r="D247" s="102"/>
      <c r="E247" s="102"/>
      <c r="F247" s="102"/>
    </row>
    <row r="248" spans="1:6" s="17" customFormat="1" ht="21.75" customHeight="1">
      <c r="A248" s="102" t="s">
        <v>302</v>
      </c>
      <c r="B248" s="102"/>
      <c r="C248" s="102"/>
      <c r="D248" s="102"/>
      <c r="E248" s="102"/>
      <c r="F248" s="102"/>
    </row>
    <row r="249" spans="1:6" s="17" customFormat="1" ht="21">
      <c r="A249" s="103" t="s">
        <v>332</v>
      </c>
      <c r="B249" s="103"/>
      <c r="C249" s="103"/>
      <c r="D249" s="103"/>
      <c r="E249" s="103"/>
      <c r="F249" s="103"/>
    </row>
    <row r="250" spans="1:6" s="23" customFormat="1" ht="21" customHeight="1">
      <c r="A250" s="69"/>
      <c r="B250" s="70"/>
      <c r="C250" s="104" t="s">
        <v>224</v>
      </c>
      <c r="D250" s="104"/>
      <c r="E250" s="104"/>
      <c r="F250" s="104"/>
    </row>
    <row r="251" spans="1:6" s="67" customFormat="1" ht="21">
      <c r="A251" s="70"/>
      <c r="B251" s="70"/>
      <c r="C251" s="70"/>
      <c r="D251" s="69" t="s">
        <v>10</v>
      </c>
      <c r="E251" s="77">
        <v>30000</v>
      </c>
      <c r="F251" s="78" t="s">
        <v>6</v>
      </c>
    </row>
    <row r="252" spans="1:6" s="31" customFormat="1" ht="43.5" customHeight="1">
      <c r="A252" s="103" t="s">
        <v>225</v>
      </c>
      <c r="B252" s="103"/>
      <c r="C252" s="103"/>
      <c r="D252" s="103"/>
      <c r="E252" s="103"/>
      <c r="F252" s="103"/>
    </row>
    <row r="253" spans="1:6" s="17" customFormat="1" ht="26.25" customHeight="1">
      <c r="A253" s="102" t="s">
        <v>300</v>
      </c>
      <c r="B253" s="102"/>
      <c r="C253" s="102"/>
      <c r="D253" s="102"/>
      <c r="E253" s="102"/>
      <c r="F253" s="102"/>
    </row>
    <row r="254" spans="1:6" s="17" customFormat="1" ht="21">
      <c r="A254" s="103" t="s">
        <v>333</v>
      </c>
      <c r="B254" s="103"/>
      <c r="C254" s="103"/>
      <c r="D254" s="103"/>
      <c r="E254" s="103"/>
      <c r="F254" s="103"/>
    </row>
    <row r="255" spans="1:6" s="16" customFormat="1" ht="21">
      <c r="A255" s="21"/>
      <c r="B255" s="22"/>
      <c r="C255" s="22"/>
      <c r="D255" s="22"/>
      <c r="E255" s="22"/>
      <c r="F255" s="22"/>
    </row>
    <row r="256" spans="1:6" s="16" customFormat="1" ht="21">
      <c r="A256" s="21"/>
      <c r="B256" s="22"/>
      <c r="C256" s="22"/>
      <c r="D256" s="22"/>
      <c r="E256" s="22"/>
      <c r="F256" s="22"/>
    </row>
    <row r="257" spans="1:6" s="16" customFormat="1" ht="21">
      <c r="A257" s="21"/>
      <c r="B257" s="22"/>
      <c r="C257" s="22"/>
      <c r="D257" s="22"/>
      <c r="E257" s="22"/>
      <c r="F257" s="22"/>
    </row>
    <row r="258" spans="1:6" s="16" customFormat="1" ht="21">
      <c r="A258" s="21"/>
      <c r="B258" s="22"/>
      <c r="C258" s="22"/>
      <c r="D258" s="22"/>
      <c r="E258" s="22"/>
      <c r="F258" s="22"/>
    </row>
    <row r="259" spans="1:6" s="16" customFormat="1" ht="21">
      <c r="A259" s="21"/>
      <c r="B259" s="22"/>
      <c r="C259" s="22"/>
      <c r="D259" s="22"/>
      <c r="E259" s="22"/>
      <c r="F259" s="22"/>
    </row>
    <row r="260" spans="1:6" s="16" customFormat="1" ht="21">
      <c r="A260" s="21"/>
      <c r="B260" s="22"/>
      <c r="C260" s="22"/>
      <c r="D260" s="22"/>
      <c r="E260" s="22"/>
      <c r="F260" s="22"/>
    </row>
    <row r="261" spans="1:6" s="16" customFormat="1" ht="21">
      <c r="A261" s="21"/>
      <c r="B261" s="22"/>
      <c r="C261" s="22"/>
      <c r="D261" s="22"/>
      <c r="E261" s="22"/>
      <c r="F261" s="22"/>
    </row>
    <row r="262" spans="1:6" s="16" customFormat="1" ht="21">
      <c r="A262" s="21"/>
      <c r="B262" s="22"/>
      <c r="C262" s="22"/>
      <c r="D262" s="22"/>
      <c r="E262" s="22"/>
      <c r="F262" s="22"/>
    </row>
    <row r="263" spans="1:6" s="16" customFormat="1" ht="21">
      <c r="A263" s="21"/>
      <c r="B263" s="22"/>
      <c r="C263" s="22"/>
      <c r="D263" s="22"/>
      <c r="E263" s="22"/>
      <c r="F263" s="22"/>
    </row>
    <row r="264" spans="1:6" s="16" customFormat="1" ht="21">
      <c r="A264" s="21"/>
      <c r="B264" s="22"/>
      <c r="C264" s="22"/>
      <c r="D264" s="22"/>
      <c r="E264" s="22"/>
      <c r="F264" s="22"/>
    </row>
    <row r="265" spans="1:6" s="16" customFormat="1" ht="21">
      <c r="A265" s="21"/>
      <c r="B265" s="22"/>
      <c r="C265" s="22"/>
      <c r="D265" s="22"/>
      <c r="E265" s="22"/>
      <c r="F265" s="22"/>
    </row>
    <row r="266" spans="1:6" s="16" customFormat="1" ht="21">
      <c r="A266" s="21"/>
      <c r="B266" s="22"/>
      <c r="C266" s="22"/>
      <c r="D266" s="22"/>
      <c r="E266" s="22"/>
      <c r="F266" s="22"/>
    </row>
    <row r="267" spans="1:6" s="16" customFormat="1" ht="21">
      <c r="A267" s="21"/>
      <c r="B267" s="22"/>
      <c r="C267" s="22"/>
      <c r="D267" s="22"/>
      <c r="E267" s="22"/>
      <c r="F267" s="22"/>
    </row>
    <row r="268" spans="1:6" s="16" customFormat="1" ht="21">
      <c r="A268" s="21"/>
      <c r="B268" s="22"/>
      <c r="C268" s="22"/>
      <c r="D268" s="22"/>
      <c r="E268" s="22"/>
      <c r="F268" s="22"/>
    </row>
    <row r="269" spans="1:6" s="16" customFormat="1" ht="21">
      <c r="A269" s="21"/>
      <c r="B269" s="22"/>
      <c r="C269" s="22"/>
      <c r="D269" s="22"/>
      <c r="E269" s="22"/>
      <c r="F269" s="22"/>
    </row>
    <row r="270" spans="1:6" s="16" customFormat="1" ht="21">
      <c r="A270" s="21"/>
      <c r="B270" s="22"/>
      <c r="C270" s="22"/>
      <c r="D270" s="22"/>
      <c r="E270" s="22"/>
      <c r="F270" s="22"/>
    </row>
    <row r="271" spans="1:6" s="16" customFormat="1" ht="21">
      <c r="A271" s="21"/>
      <c r="B271" s="22"/>
      <c r="C271" s="22"/>
      <c r="D271" s="22"/>
      <c r="E271" s="22"/>
      <c r="F271" s="22"/>
    </row>
    <row r="272" spans="1:6" s="16" customFormat="1" ht="21">
      <c r="A272" s="21"/>
      <c r="B272" s="22"/>
      <c r="C272" s="22"/>
      <c r="D272" s="22"/>
      <c r="E272" s="22"/>
      <c r="F272" s="22"/>
    </row>
    <row r="273" spans="1:6" s="16" customFormat="1" ht="21">
      <c r="A273" s="21"/>
      <c r="B273" s="22"/>
      <c r="C273" s="22"/>
      <c r="D273" s="22"/>
      <c r="E273" s="22"/>
      <c r="F273" s="22"/>
    </row>
  </sheetData>
  <sheetProtection/>
  <mergeCells count="126">
    <mergeCell ref="A160:F160"/>
    <mergeCell ref="A162:F162"/>
    <mergeCell ref="A140:F140"/>
    <mergeCell ref="A134:F134"/>
    <mergeCell ref="A158:F158"/>
    <mergeCell ref="A136:F136"/>
    <mergeCell ref="A138:F138"/>
    <mergeCell ref="A135:F135"/>
    <mergeCell ref="A156:F156"/>
    <mergeCell ref="A153:F153"/>
    <mergeCell ref="A119:F119"/>
    <mergeCell ref="A108:F108"/>
    <mergeCell ref="A114:F114"/>
    <mergeCell ref="A239:F239"/>
    <mergeCell ref="A126:F126"/>
    <mergeCell ref="C122:F122"/>
    <mergeCell ref="A124:F124"/>
    <mergeCell ref="A120:F120"/>
    <mergeCell ref="A129:F129"/>
    <mergeCell ref="A130:F130"/>
    <mergeCell ref="A147:F147"/>
    <mergeCell ref="A151:F151"/>
    <mergeCell ref="A149:F149"/>
    <mergeCell ref="A152:F152"/>
    <mergeCell ref="A148:F148"/>
    <mergeCell ref="A139:F139"/>
    <mergeCell ref="A18:F18"/>
    <mergeCell ref="A115:F115"/>
    <mergeCell ref="A127:F127"/>
    <mergeCell ref="A125:F125"/>
    <mergeCell ref="A9:F9"/>
    <mergeCell ref="A10:F10"/>
    <mergeCell ref="A65:F65"/>
    <mergeCell ref="A84:F84"/>
    <mergeCell ref="A89:F89"/>
    <mergeCell ref="A87:F87"/>
    <mergeCell ref="A11:C11"/>
    <mergeCell ref="A15:F15"/>
    <mergeCell ref="A1:F1"/>
    <mergeCell ref="A2:F2"/>
    <mergeCell ref="A3:F3"/>
    <mergeCell ref="A4:F4"/>
    <mergeCell ref="A6:F6"/>
    <mergeCell ref="A7:F7"/>
    <mergeCell ref="A21:F21"/>
    <mergeCell ref="C55:F55"/>
    <mergeCell ref="C56:F56"/>
    <mergeCell ref="A24:F24"/>
    <mergeCell ref="A30:F30"/>
    <mergeCell ref="A34:F34"/>
    <mergeCell ref="C35:E35"/>
    <mergeCell ref="A37:F37"/>
    <mergeCell ref="A40:F40"/>
    <mergeCell ref="A48:F48"/>
    <mergeCell ref="A113:F113"/>
    <mergeCell ref="A42:F42"/>
    <mergeCell ref="A45:F45"/>
    <mergeCell ref="A51:F51"/>
    <mergeCell ref="A60:F60"/>
    <mergeCell ref="C52:F52"/>
    <mergeCell ref="C53:F53"/>
    <mergeCell ref="C54:F54"/>
    <mergeCell ref="C86:F86"/>
    <mergeCell ref="A78:F78"/>
    <mergeCell ref="A101:F101"/>
    <mergeCell ref="A103:F103"/>
    <mergeCell ref="A105:F105"/>
    <mergeCell ref="C85:F85"/>
    <mergeCell ref="A49:F49"/>
    <mergeCell ref="A91:F91"/>
    <mergeCell ref="A131:F131"/>
    <mergeCell ref="C67:F67"/>
    <mergeCell ref="A74:F74"/>
    <mergeCell ref="A75:F75"/>
    <mergeCell ref="A121:F121"/>
    <mergeCell ref="A70:F70"/>
    <mergeCell ref="A71:F71"/>
    <mergeCell ref="A93:F93"/>
    <mergeCell ref="A95:F95"/>
    <mergeCell ref="A99:F99"/>
    <mergeCell ref="A208:F208"/>
    <mergeCell ref="C209:F209"/>
    <mergeCell ref="A240:F240"/>
    <mergeCell ref="A212:F212"/>
    <mergeCell ref="A237:F237"/>
    <mergeCell ref="A225:F225"/>
    <mergeCell ref="A238:F238"/>
    <mergeCell ref="A215:F215"/>
    <mergeCell ref="C216:F216"/>
    <mergeCell ref="A219:F219"/>
    <mergeCell ref="C163:F163"/>
    <mergeCell ref="A182:F182"/>
    <mergeCell ref="A184:F184"/>
    <mergeCell ref="A173:F173"/>
    <mergeCell ref="A175:F175"/>
    <mergeCell ref="A170:F170"/>
    <mergeCell ref="A165:F165"/>
    <mergeCell ref="A166:F166"/>
    <mergeCell ref="A167:F167"/>
    <mergeCell ref="A186:F186"/>
    <mergeCell ref="A188:F188"/>
    <mergeCell ref="A191:F191"/>
    <mergeCell ref="A193:F193"/>
    <mergeCell ref="B205:C205"/>
    <mergeCell ref="A177:F177"/>
    <mergeCell ref="A180:F180"/>
    <mergeCell ref="A245:F245"/>
    <mergeCell ref="A195:F195"/>
    <mergeCell ref="A197:F197"/>
    <mergeCell ref="A203:F203"/>
    <mergeCell ref="A236:F236"/>
    <mergeCell ref="A226:F226"/>
    <mergeCell ref="C243:D243"/>
    <mergeCell ref="A224:F224"/>
    <mergeCell ref="A210:F210"/>
    <mergeCell ref="A211:F211"/>
    <mergeCell ref="A220:F220"/>
    <mergeCell ref="A221:F221"/>
    <mergeCell ref="A253:F253"/>
    <mergeCell ref="A254:F254"/>
    <mergeCell ref="C250:F250"/>
    <mergeCell ref="A252:F252"/>
    <mergeCell ref="A246:F246"/>
    <mergeCell ref="A249:F249"/>
    <mergeCell ref="A247:F247"/>
    <mergeCell ref="A248:F248"/>
  </mergeCells>
  <printOptions/>
  <pageMargins left="0.984251968503937" right="0.5118110236220472" top="0.7480314960629921" bottom="0.4724409448818898" header="0.31496062992125984" footer="0.31496062992125984"/>
  <pageSetup firstPageNumber="153" useFirstPageNumber="1" horizontalDpi="600" verticalDpi="600" orientation="portrait" paperSize="9" r:id="rId3"/>
  <headerFooter>
    <oddHeader>&amp;C- &amp;P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44"/>
  <sheetViews>
    <sheetView tabSelected="1" view="pageBreakPreview" zoomScale="160" zoomScaleSheetLayoutView="160" zoomScalePageLayoutView="0" workbookViewId="0" topLeftCell="A361">
      <selection activeCell="C351" sqref="C351"/>
    </sheetView>
  </sheetViews>
  <sheetFormatPr defaultColWidth="9.00390625" defaultRowHeight="15"/>
  <cols>
    <col min="1" max="1" width="3.421875" style="1" customWidth="1"/>
    <col min="2" max="2" width="2.7109375" style="1" customWidth="1"/>
    <col min="3" max="3" width="50.7109375" style="1" customWidth="1"/>
    <col min="4" max="4" width="9.00390625" style="1" customWidth="1"/>
    <col min="5" max="5" width="13.7109375" style="13" customWidth="1"/>
    <col min="6" max="6" width="7.421875" style="14" customWidth="1"/>
    <col min="7" max="7" width="13.421875" style="1" customWidth="1"/>
    <col min="8" max="8" width="12.421875" style="1" customWidth="1"/>
    <col min="9" max="16384" width="9.00390625" style="1" customWidth="1"/>
  </cols>
  <sheetData>
    <row r="1" spans="1:6" ht="27.75">
      <c r="A1" s="115" t="s">
        <v>0</v>
      </c>
      <c r="B1" s="115"/>
      <c r="C1" s="115"/>
      <c r="D1" s="115"/>
      <c r="E1" s="115"/>
      <c r="F1" s="115"/>
    </row>
    <row r="2" spans="1:6" ht="27.75">
      <c r="A2" s="115" t="s">
        <v>220</v>
      </c>
      <c r="B2" s="115"/>
      <c r="C2" s="115"/>
      <c r="D2" s="115"/>
      <c r="E2" s="115"/>
      <c r="F2" s="115"/>
    </row>
    <row r="3" spans="1:6" ht="27.75">
      <c r="A3" s="115" t="s">
        <v>1</v>
      </c>
      <c r="B3" s="115"/>
      <c r="C3" s="115"/>
      <c r="D3" s="115"/>
      <c r="E3" s="115"/>
      <c r="F3" s="115"/>
    </row>
    <row r="4" spans="1:6" ht="27.75">
      <c r="A4" s="115" t="s">
        <v>2</v>
      </c>
      <c r="B4" s="115"/>
      <c r="C4" s="115"/>
      <c r="D4" s="115"/>
      <c r="E4" s="115"/>
      <c r="F4" s="115"/>
    </row>
    <row r="5" spans="1:6" s="3" customFormat="1" ht="13.5">
      <c r="A5" s="2"/>
      <c r="B5" s="2"/>
      <c r="C5" s="2"/>
      <c r="D5" s="2"/>
      <c r="E5" s="2"/>
      <c r="F5" s="2"/>
    </row>
    <row r="6" spans="1:7" ht="27.75">
      <c r="A6" s="114" t="s">
        <v>367</v>
      </c>
      <c r="B6" s="114"/>
      <c r="C6" s="114"/>
      <c r="D6" s="114"/>
      <c r="E6" s="114"/>
      <c r="F6" s="114"/>
      <c r="G6" s="1">
        <f>23444800+600000</f>
        <v>24044800</v>
      </c>
    </row>
    <row r="7" spans="1:6" ht="27.75">
      <c r="A7" s="114" t="s">
        <v>204</v>
      </c>
      <c r="B7" s="114"/>
      <c r="C7" s="114"/>
      <c r="D7" s="114"/>
      <c r="E7" s="114"/>
      <c r="F7" s="114"/>
    </row>
    <row r="8" spans="1:6" s="3" customFormat="1" ht="13.5">
      <c r="A8" s="5"/>
      <c r="B8" s="5"/>
      <c r="C8" s="5"/>
      <c r="D8" s="5"/>
      <c r="E8" s="5"/>
      <c r="F8" s="5"/>
    </row>
    <row r="9" spans="1:8" ht="27.75">
      <c r="A9" s="115" t="s">
        <v>77</v>
      </c>
      <c r="B9" s="115"/>
      <c r="C9" s="115"/>
      <c r="D9" s="115"/>
      <c r="E9" s="115"/>
      <c r="F9" s="115"/>
      <c r="H9" s="12">
        <f>23122700+'[1]สน.ปลัด1 บริหารฯ'!E11</f>
        <v>69349300</v>
      </c>
    </row>
    <row r="10" spans="1:6" s="3" customFormat="1" ht="13.5">
      <c r="A10" s="116"/>
      <c r="B10" s="116"/>
      <c r="C10" s="116"/>
      <c r="D10" s="116"/>
      <c r="E10" s="116"/>
      <c r="F10" s="116"/>
    </row>
    <row r="11" spans="1:7" s="4" customFormat="1" ht="27.75">
      <c r="A11" s="114" t="s">
        <v>78</v>
      </c>
      <c r="B11" s="114"/>
      <c r="C11" s="114"/>
      <c r="D11" s="6" t="s">
        <v>5</v>
      </c>
      <c r="E11" s="7">
        <f>SUM(E12+E23)</f>
        <v>7201400</v>
      </c>
      <c r="F11" s="8" t="s">
        <v>6</v>
      </c>
      <c r="G11" s="4">
        <f>7975400+6305100+8107150+720000+100000</f>
        <v>23207650</v>
      </c>
    </row>
    <row r="12" spans="1:7" ht="27.75">
      <c r="A12" s="6"/>
      <c r="B12" s="9" t="s">
        <v>7</v>
      </c>
      <c r="C12" s="9"/>
      <c r="D12" s="9" t="s">
        <v>5</v>
      </c>
      <c r="E12" s="10">
        <f>SUM(E13+E17)</f>
        <v>5681300</v>
      </c>
      <c r="F12" s="11" t="s">
        <v>6</v>
      </c>
      <c r="G12" s="4"/>
    </row>
    <row r="13" spans="1:7" s="16" customFormat="1" ht="24">
      <c r="A13" s="15"/>
      <c r="B13" s="18" t="s">
        <v>105</v>
      </c>
      <c r="D13" s="18" t="s">
        <v>5</v>
      </c>
      <c r="E13" s="19">
        <f>SUM(E14)</f>
        <v>2081300</v>
      </c>
      <c r="F13" s="20" t="s">
        <v>6</v>
      </c>
      <c r="G13" s="1"/>
    </row>
    <row r="14" spans="3:9" s="23" customFormat="1" ht="24">
      <c r="C14" s="23" t="s">
        <v>206</v>
      </c>
      <c r="D14" s="23" t="s">
        <v>10</v>
      </c>
      <c r="E14" s="85">
        <v>2081300</v>
      </c>
      <c r="F14" s="25" t="s">
        <v>6</v>
      </c>
      <c r="G14" s="72">
        <f>2750900+4391800+544600+1004400</f>
        <v>8691700</v>
      </c>
      <c r="H14" s="27"/>
      <c r="I14" s="48"/>
    </row>
    <row r="15" spans="1:6" s="17" customFormat="1" ht="63" customHeight="1">
      <c r="A15" s="103" t="s">
        <v>181</v>
      </c>
      <c r="B15" s="105"/>
      <c r="C15" s="105"/>
      <c r="D15" s="105"/>
      <c r="E15" s="105"/>
      <c r="F15" s="105"/>
    </row>
    <row r="16" spans="1:6" s="17" customFormat="1" ht="43.5" customHeight="1">
      <c r="A16" s="110" t="s">
        <v>289</v>
      </c>
      <c r="B16" s="105"/>
      <c r="C16" s="105"/>
      <c r="D16" s="105"/>
      <c r="E16" s="105"/>
      <c r="F16" s="105"/>
    </row>
    <row r="17" spans="2:7" s="17" customFormat="1" ht="24">
      <c r="B17" s="23" t="s">
        <v>35</v>
      </c>
      <c r="D17" s="23" t="s">
        <v>5</v>
      </c>
      <c r="E17" s="27">
        <f>SUM(E18+E21)</f>
        <v>3600000</v>
      </c>
      <c r="F17" s="25" t="s">
        <v>6</v>
      </c>
      <c r="G17" s="29"/>
    </row>
    <row r="18" spans="1:7" s="23" customFormat="1" ht="24">
      <c r="A18" s="74"/>
      <c r="B18" s="74"/>
      <c r="C18" s="33" t="s">
        <v>36</v>
      </c>
      <c r="D18" s="33" t="s">
        <v>10</v>
      </c>
      <c r="E18" s="75">
        <v>3240000</v>
      </c>
      <c r="F18" s="35" t="s">
        <v>6</v>
      </c>
      <c r="G18" s="27"/>
    </row>
    <row r="19" spans="1:6" s="17" customFormat="1" ht="62.25" customHeight="1">
      <c r="A19" s="103" t="s">
        <v>191</v>
      </c>
      <c r="B19" s="105"/>
      <c r="C19" s="105"/>
      <c r="D19" s="105"/>
      <c r="E19" s="105"/>
      <c r="F19" s="105"/>
    </row>
    <row r="20" spans="1:6" s="17" customFormat="1" ht="43.5" customHeight="1">
      <c r="A20" s="110" t="s">
        <v>289</v>
      </c>
      <c r="B20" s="105"/>
      <c r="C20" s="105"/>
      <c r="D20" s="105"/>
      <c r="E20" s="105"/>
      <c r="F20" s="105"/>
    </row>
    <row r="21" spans="1:9" s="23" customFormat="1" ht="48">
      <c r="A21" s="86"/>
      <c r="B21" s="87"/>
      <c r="C21" s="86" t="s">
        <v>90</v>
      </c>
      <c r="D21" s="33" t="s">
        <v>10</v>
      </c>
      <c r="E21" s="75">
        <v>360000</v>
      </c>
      <c r="F21" s="35" t="s">
        <v>6</v>
      </c>
      <c r="G21" s="27"/>
      <c r="H21" s="27"/>
      <c r="I21" s="48"/>
    </row>
    <row r="22" spans="1:9" s="17" customFormat="1" ht="24">
      <c r="A22" s="126" t="s">
        <v>129</v>
      </c>
      <c r="B22" s="126"/>
      <c r="C22" s="126"/>
      <c r="D22" s="53"/>
      <c r="E22" s="53"/>
      <c r="F22" s="53"/>
      <c r="G22" s="29"/>
      <c r="H22" s="29"/>
      <c r="I22" s="36"/>
    </row>
    <row r="23" spans="1:6" s="26" customFormat="1" ht="27.75">
      <c r="A23" s="54"/>
      <c r="B23" s="23" t="s">
        <v>37</v>
      </c>
      <c r="C23" s="23"/>
      <c r="D23" s="23" t="s">
        <v>5</v>
      </c>
      <c r="E23" s="24">
        <f>SUM(E24+E72)</f>
        <v>1520100</v>
      </c>
      <c r="F23" s="25" t="s">
        <v>6</v>
      </c>
    </row>
    <row r="24" spans="1:6" s="26" customFormat="1" ht="27.75">
      <c r="A24" s="54"/>
      <c r="B24" s="23" t="s">
        <v>38</v>
      </c>
      <c r="C24" s="23"/>
      <c r="D24" s="23" t="s">
        <v>5</v>
      </c>
      <c r="E24" s="24">
        <f>SUM(E25+E35+E51)</f>
        <v>1315100</v>
      </c>
      <c r="F24" s="25" t="s">
        <v>6</v>
      </c>
    </row>
    <row r="25" spans="2:8" s="17" customFormat="1" ht="24">
      <c r="B25" s="23" t="s">
        <v>39</v>
      </c>
      <c r="D25" s="23" t="s">
        <v>5</v>
      </c>
      <c r="E25" s="27">
        <f>SUM(E27+E29+E31+E33)</f>
        <v>485100</v>
      </c>
      <c r="F25" s="25" t="s">
        <v>6</v>
      </c>
      <c r="G25" s="17">
        <f>57760+13030</f>
        <v>70790</v>
      </c>
      <c r="H25" s="17">
        <f>41600+63456</f>
        <v>105056</v>
      </c>
    </row>
    <row r="26" spans="3:7" s="23" customFormat="1" ht="24">
      <c r="C26" s="23" t="s">
        <v>40</v>
      </c>
      <c r="E26" s="27"/>
      <c r="F26" s="25"/>
      <c r="G26" s="23">
        <f>23400+46800</f>
        <v>70200</v>
      </c>
    </row>
    <row r="27" spans="4:6" s="23" customFormat="1" ht="24">
      <c r="D27" s="23" t="s">
        <v>10</v>
      </c>
      <c r="E27" s="27">
        <v>108000</v>
      </c>
      <c r="F27" s="25" t="s">
        <v>6</v>
      </c>
    </row>
    <row r="28" spans="1:7" s="17" customFormat="1" ht="48.75" customHeight="1">
      <c r="A28" s="106" t="s">
        <v>130</v>
      </c>
      <c r="B28" s="107"/>
      <c r="C28" s="107"/>
      <c r="D28" s="107"/>
      <c r="E28" s="107"/>
      <c r="F28" s="107"/>
      <c r="G28" s="17">
        <f>21000+10000+34600</f>
        <v>65600</v>
      </c>
    </row>
    <row r="29" spans="3:9" s="23" customFormat="1" ht="24">
      <c r="C29" s="23" t="s">
        <v>41</v>
      </c>
      <c r="D29" s="23" t="s">
        <v>10</v>
      </c>
      <c r="E29" s="27">
        <v>200000</v>
      </c>
      <c r="F29" s="25" t="s">
        <v>6</v>
      </c>
      <c r="G29" s="27">
        <f>400000+300000+100000+100000+20000</f>
        <v>920000</v>
      </c>
      <c r="H29" s="27"/>
      <c r="I29" s="48"/>
    </row>
    <row r="30" spans="1:6" s="17" customFormat="1" ht="48" customHeight="1">
      <c r="A30" s="103" t="s">
        <v>131</v>
      </c>
      <c r="B30" s="105"/>
      <c r="C30" s="105"/>
      <c r="D30" s="105"/>
      <c r="E30" s="105"/>
      <c r="F30" s="105"/>
    </row>
    <row r="31" spans="3:9" s="23" customFormat="1" ht="24">
      <c r="C31" s="23" t="s">
        <v>42</v>
      </c>
      <c r="D31" s="23" t="s">
        <v>10</v>
      </c>
      <c r="E31" s="27">
        <v>132000</v>
      </c>
      <c r="F31" s="25" t="s">
        <v>6</v>
      </c>
      <c r="G31" s="27"/>
      <c r="H31" s="27"/>
      <c r="I31" s="48"/>
    </row>
    <row r="32" spans="1:6" s="17" customFormat="1" ht="25.5" customHeight="1">
      <c r="A32" s="103" t="s">
        <v>132</v>
      </c>
      <c r="B32" s="105"/>
      <c r="C32" s="105"/>
      <c r="D32" s="105"/>
      <c r="E32" s="105"/>
      <c r="F32" s="105"/>
    </row>
    <row r="33" spans="3:7" s="23" customFormat="1" ht="24">
      <c r="C33" s="23" t="s">
        <v>43</v>
      </c>
      <c r="D33" s="23" t="s">
        <v>10</v>
      </c>
      <c r="E33" s="27">
        <v>45100</v>
      </c>
      <c r="F33" s="25" t="s">
        <v>6</v>
      </c>
      <c r="G33" s="58"/>
    </row>
    <row r="34" spans="1:7" s="17" customFormat="1" ht="44.25" customHeight="1">
      <c r="A34" s="103" t="s">
        <v>133</v>
      </c>
      <c r="B34" s="105"/>
      <c r="C34" s="105"/>
      <c r="D34" s="105"/>
      <c r="E34" s="105"/>
      <c r="F34" s="105"/>
      <c r="G34" s="42"/>
    </row>
    <row r="35" spans="2:7" s="17" customFormat="1" ht="24">
      <c r="B35" s="23" t="s">
        <v>44</v>
      </c>
      <c r="D35" s="23" t="s">
        <v>5</v>
      </c>
      <c r="E35" s="27">
        <f>SUM(E36+E44+E48)</f>
        <v>240000</v>
      </c>
      <c r="F35" s="25" t="s">
        <v>6</v>
      </c>
      <c r="G35" s="42"/>
    </row>
    <row r="36" spans="2:7" s="17" customFormat="1" ht="24">
      <c r="B36" s="23" t="s">
        <v>45</v>
      </c>
      <c r="D36" s="23" t="s">
        <v>5</v>
      </c>
      <c r="E36" s="27">
        <f>SUM(E37+E39+E41)</f>
        <v>20000</v>
      </c>
      <c r="F36" s="25" t="s">
        <v>6</v>
      </c>
      <c r="G36" s="42"/>
    </row>
    <row r="37" spans="3:6" s="23" customFormat="1" ht="24">
      <c r="C37" s="23" t="s">
        <v>208</v>
      </c>
      <c r="D37" s="23" t="s">
        <v>10</v>
      </c>
      <c r="E37" s="27">
        <v>10000</v>
      </c>
      <c r="F37" s="25" t="s">
        <v>6</v>
      </c>
    </row>
    <row r="38" spans="1:6" s="17" customFormat="1" ht="42.75" customHeight="1">
      <c r="A38" s="103" t="s">
        <v>216</v>
      </c>
      <c r="B38" s="105"/>
      <c r="C38" s="105"/>
      <c r="D38" s="105"/>
      <c r="E38" s="105"/>
      <c r="F38" s="105"/>
    </row>
    <row r="39" spans="3:6" s="23" customFormat="1" ht="24">
      <c r="C39" s="68" t="s">
        <v>214</v>
      </c>
      <c r="D39" s="23" t="s">
        <v>10</v>
      </c>
      <c r="E39" s="27">
        <v>9000</v>
      </c>
      <c r="F39" s="25" t="s">
        <v>6</v>
      </c>
    </row>
    <row r="40" spans="1:6" s="17" customFormat="1" ht="24">
      <c r="A40" s="125" t="s">
        <v>217</v>
      </c>
      <c r="B40" s="125"/>
      <c r="C40" s="125"/>
      <c r="D40" s="125"/>
      <c r="E40" s="125"/>
      <c r="F40" s="125"/>
    </row>
    <row r="41" spans="3:6" s="23" customFormat="1" ht="24">
      <c r="C41" s="68" t="s">
        <v>226</v>
      </c>
      <c r="D41" s="23" t="s">
        <v>10</v>
      </c>
      <c r="E41" s="27">
        <v>1000</v>
      </c>
      <c r="F41" s="25" t="s">
        <v>6</v>
      </c>
    </row>
    <row r="42" spans="1:6" s="17" customFormat="1" ht="24">
      <c r="A42" s="125" t="s">
        <v>227</v>
      </c>
      <c r="B42" s="125"/>
      <c r="C42" s="125"/>
      <c r="D42" s="125"/>
      <c r="E42" s="125"/>
      <c r="F42" s="125"/>
    </row>
    <row r="43" spans="2:7" s="17" customFormat="1" ht="24">
      <c r="B43" s="23" t="s">
        <v>79</v>
      </c>
      <c r="D43" s="40"/>
      <c r="E43" s="43"/>
      <c r="F43" s="30"/>
      <c r="G43" s="29"/>
    </row>
    <row r="44" spans="4:7" s="17" customFormat="1" ht="24">
      <c r="D44" s="23" t="s">
        <v>5</v>
      </c>
      <c r="E44" s="27">
        <f>SUM(E46)</f>
        <v>20000</v>
      </c>
      <c r="F44" s="25" t="s">
        <v>6</v>
      </c>
      <c r="G44" s="29"/>
    </row>
    <row r="45" spans="3:6" s="23" customFormat="1" ht="24">
      <c r="C45" s="23" t="s">
        <v>53</v>
      </c>
      <c r="E45" s="27"/>
      <c r="F45" s="25"/>
    </row>
    <row r="46" spans="4:6" s="23" customFormat="1" ht="24">
      <c r="D46" s="23" t="s">
        <v>10</v>
      </c>
      <c r="E46" s="27">
        <v>20000</v>
      </c>
      <c r="F46" s="25" t="s">
        <v>6</v>
      </c>
    </row>
    <row r="47" spans="1:6" s="17" customFormat="1" ht="53.25" customHeight="1">
      <c r="A47" s="106" t="s">
        <v>307</v>
      </c>
      <c r="B47" s="106"/>
      <c r="C47" s="106"/>
      <c r="D47" s="106"/>
      <c r="E47" s="106"/>
      <c r="F47" s="106"/>
    </row>
    <row r="48" spans="2:6" s="17" customFormat="1" ht="24">
      <c r="B48" s="23" t="s">
        <v>57</v>
      </c>
      <c r="D48" s="23" t="s">
        <v>5</v>
      </c>
      <c r="E48" s="27">
        <f>SUM(E49)</f>
        <v>200000</v>
      </c>
      <c r="F48" s="25" t="s">
        <v>6</v>
      </c>
    </row>
    <row r="49" spans="3:6" s="23" customFormat="1" ht="24">
      <c r="C49" s="23" t="s">
        <v>58</v>
      </c>
      <c r="D49" s="23" t="s">
        <v>10</v>
      </c>
      <c r="E49" s="27">
        <v>200000</v>
      </c>
      <c r="F49" s="25" t="s">
        <v>6</v>
      </c>
    </row>
    <row r="50" spans="1:6" s="17" customFormat="1" ht="27" customHeight="1">
      <c r="A50" s="103" t="s">
        <v>134</v>
      </c>
      <c r="B50" s="105"/>
      <c r="C50" s="105"/>
      <c r="D50" s="105"/>
      <c r="E50" s="105"/>
      <c r="F50" s="105"/>
    </row>
    <row r="51" spans="2:6" s="17" customFormat="1" ht="24">
      <c r="B51" s="23" t="s">
        <v>80</v>
      </c>
      <c r="D51" s="23" t="s">
        <v>5</v>
      </c>
      <c r="E51" s="27">
        <f>SUM(E52+E54+E58+E60+E62+E64+E66+E68+E70)</f>
        <v>590000</v>
      </c>
      <c r="F51" s="25" t="s">
        <v>6</v>
      </c>
    </row>
    <row r="52" spans="3:6" s="23" customFormat="1" ht="24">
      <c r="C52" s="23" t="s">
        <v>60</v>
      </c>
      <c r="D52" s="23" t="s">
        <v>10</v>
      </c>
      <c r="E52" s="27">
        <v>50000</v>
      </c>
      <c r="F52" s="25" t="s">
        <v>6</v>
      </c>
    </row>
    <row r="53" spans="1:6" s="17" customFormat="1" ht="44.25" customHeight="1">
      <c r="A53" s="103" t="s">
        <v>135</v>
      </c>
      <c r="B53" s="103"/>
      <c r="C53" s="103"/>
      <c r="D53" s="103"/>
      <c r="E53" s="103"/>
      <c r="F53" s="103"/>
    </row>
    <row r="54" spans="3:7" s="23" customFormat="1" ht="24">
      <c r="C54" s="23" t="s">
        <v>61</v>
      </c>
      <c r="D54" s="23" t="s">
        <v>10</v>
      </c>
      <c r="E54" s="27">
        <v>20000</v>
      </c>
      <c r="F54" s="25" t="s">
        <v>6</v>
      </c>
      <c r="G54" s="23">
        <f>100000+50000+30000+1600000+260000</f>
        <v>2040000</v>
      </c>
    </row>
    <row r="55" spans="1:6" s="17" customFormat="1" ht="24">
      <c r="A55" s="103" t="s">
        <v>136</v>
      </c>
      <c r="B55" s="105"/>
      <c r="C55" s="105"/>
      <c r="D55" s="105"/>
      <c r="E55" s="105"/>
      <c r="F55" s="105"/>
    </row>
    <row r="56" spans="1:6" s="17" customFormat="1" ht="24">
      <c r="A56" s="21"/>
      <c r="B56" s="22"/>
      <c r="C56" s="22"/>
      <c r="D56" s="22"/>
      <c r="E56" s="22"/>
      <c r="F56" s="22"/>
    </row>
    <row r="57" spans="1:6" s="17" customFormat="1" ht="24">
      <c r="A57" s="21"/>
      <c r="B57" s="22"/>
      <c r="C57" s="22"/>
      <c r="D57" s="22"/>
      <c r="E57" s="22"/>
      <c r="F57" s="22"/>
    </row>
    <row r="58" spans="3:6" s="23" customFormat="1" ht="24">
      <c r="C58" s="23" t="s">
        <v>62</v>
      </c>
      <c r="D58" s="23" t="s">
        <v>10</v>
      </c>
      <c r="E58" s="27">
        <v>30000</v>
      </c>
      <c r="F58" s="25" t="s">
        <v>6</v>
      </c>
    </row>
    <row r="59" spans="1:7" s="17" customFormat="1" ht="47.25" customHeight="1">
      <c r="A59" s="103" t="s">
        <v>137</v>
      </c>
      <c r="B59" s="105"/>
      <c r="C59" s="105"/>
      <c r="D59" s="105"/>
      <c r="E59" s="105"/>
      <c r="F59" s="105"/>
      <c r="G59" s="29">
        <f>11000000+80000+500000+500000</f>
        <v>12080000</v>
      </c>
    </row>
    <row r="60" spans="3:6" s="23" customFormat="1" ht="24">
      <c r="C60" s="23" t="s">
        <v>63</v>
      </c>
      <c r="D60" s="23" t="s">
        <v>10</v>
      </c>
      <c r="E60" s="27">
        <v>100000</v>
      </c>
      <c r="F60" s="25" t="s">
        <v>6</v>
      </c>
    </row>
    <row r="61" spans="1:6" s="17" customFormat="1" ht="47.25" customHeight="1">
      <c r="A61" s="103" t="s">
        <v>308</v>
      </c>
      <c r="B61" s="105"/>
      <c r="C61" s="105"/>
      <c r="D61" s="105"/>
      <c r="E61" s="105"/>
      <c r="F61" s="105"/>
    </row>
    <row r="62" spans="3:6" s="23" customFormat="1" ht="24">
      <c r="C62" s="23" t="s">
        <v>64</v>
      </c>
      <c r="D62" s="23" t="s">
        <v>10</v>
      </c>
      <c r="E62" s="27">
        <v>50000</v>
      </c>
      <c r="F62" s="25" t="s">
        <v>6</v>
      </c>
    </row>
    <row r="63" spans="1:7" s="17" customFormat="1" ht="24">
      <c r="A63" s="103" t="s">
        <v>138</v>
      </c>
      <c r="B63" s="109"/>
      <c r="C63" s="109"/>
      <c r="D63" s="109"/>
      <c r="E63" s="109"/>
      <c r="F63" s="109"/>
      <c r="G63" s="29">
        <f>25000+50000+5000</f>
        <v>80000</v>
      </c>
    </row>
    <row r="64" spans="3:6" s="23" customFormat="1" ht="24">
      <c r="C64" s="23" t="s">
        <v>65</v>
      </c>
      <c r="D64" s="23" t="s">
        <v>10</v>
      </c>
      <c r="E64" s="27">
        <v>300000</v>
      </c>
      <c r="F64" s="25" t="s">
        <v>6</v>
      </c>
    </row>
    <row r="65" spans="1:7" s="17" customFormat="1" ht="24">
      <c r="A65" s="103" t="s">
        <v>139</v>
      </c>
      <c r="B65" s="105"/>
      <c r="C65" s="105"/>
      <c r="D65" s="105"/>
      <c r="E65" s="105"/>
      <c r="F65" s="105"/>
      <c r="G65" s="29">
        <f>1200000+50000</f>
        <v>1250000</v>
      </c>
    </row>
    <row r="66" spans="3:6" s="23" customFormat="1" ht="24">
      <c r="C66" s="23" t="s">
        <v>66</v>
      </c>
      <c r="D66" s="23" t="s">
        <v>10</v>
      </c>
      <c r="E66" s="27">
        <v>5000</v>
      </c>
      <c r="F66" s="25" t="s">
        <v>6</v>
      </c>
    </row>
    <row r="67" spans="1:6" s="17" customFormat="1" ht="24">
      <c r="A67" s="103" t="s">
        <v>140</v>
      </c>
      <c r="B67" s="105"/>
      <c r="C67" s="105"/>
      <c r="D67" s="105"/>
      <c r="E67" s="105"/>
      <c r="F67" s="105"/>
    </row>
    <row r="68" spans="3:6" s="23" customFormat="1" ht="24">
      <c r="C68" s="23" t="s">
        <v>67</v>
      </c>
      <c r="D68" s="23" t="s">
        <v>10</v>
      </c>
      <c r="E68" s="27">
        <v>30000</v>
      </c>
      <c r="F68" s="25" t="s">
        <v>6</v>
      </c>
    </row>
    <row r="69" spans="1:6" s="17" customFormat="1" ht="42.75" customHeight="1">
      <c r="A69" s="103" t="s">
        <v>141</v>
      </c>
      <c r="B69" s="105"/>
      <c r="C69" s="105"/>
      <c r="D69" s="105"/>
      <c r="E69" s="105"/>
      <c r="F69" s="105"/>
    </row>
    <row r="70" spans="3:6" s="23" customFormat="1" ht="24">
      <c r="C70" s="23" t="s">
        <v>368</v>
      </c>
      <c r="D70" s="23" t="s">
        <v>10</v>
      </c>
      <c r="E70" s="27">
        <v>5000</v>
      </c>
      <c r="F70" s="25" t="s">
        <v>6</v>
      </c>
    </row>
    <row r="71" spans="1:6" s="17" customFormat="1" ht="46.5" customHeight="1">
      <c r="A71" s="103" t="s">
        <v>142</v>
      </c>
      <c r="B71" s="105"/>
      <c r="C71" s="105"/>
      <c r="D71" s="105"/>
      <c r="E71" s="105"/>
      <c r="F71" s="105"/>
    </row>
    <row r="72" spans="1:6" s="17" customFormat="1" ht="26.25">
      <c r="A72" s="23"/>
      <c r="B72" s="23" t="s">
        <v>89</v>
      </c>
      <c r="D72" s="23" t="s">
        <v>5</v>
      </c>
      <c r="E72" s="45">
        <f>SUM(E73+E75)</f>
        <v>205000</v>
      </c>
      <c r="F72" s="25" t="s">
        <v>6</v>
      </c>
    </row>
    <row r="73" spans="3:6" s="23" customFormat="1" ht="24">
      <c r="C73" s="23" t="s">
        <v>68</v>
      </c>
      <c r="D73" s="23" t="s">
        <v>10</v>
      </c>
      <c r="E73" s="27">
        <v>200000</v>
      </c>
      <c r="F73" s="25" t="s">
        <v>6</v>
      </c>
    </row>
    <row r="74" spans="1:6" s="17" customFormat="1" ht="24">
      <c r="A74" s="103" t="s">
        <v>143</v>
      </c>
      <c r="B74" s="103"/>
      <c r="C74" s="103"/>
      <c r="D74" s="103"/>
      <c r="E74" s="103"/>
      <c r="F74" s="103"/>
    </row>
    <row r="75" spans="1:6" s="23" customFormat="1" ht="48">
      <c r="A75" s="69"/>
      <c r="B75" s="69"/>
      <c r="C75" s="69" t="s">
        <v>69</v>
      </c>
      <c r="D75" s="69" t="s">
        <v>10</v>
      </c>
      <c r="E75" s="77">
        <v>5000</v>
      </c>
      <c r="F75" s="78" t="s">
        <v>6</v>
      </c>
    </row>
    <row r="76" spans="1:6" s="17" customFormat="1" ht="24">
      <c r="A76" s="103" t="s">
        <v>144</v>
      </c>
      <c r="B76" s="103"/>
      <c r="C76" s="103"/>
      <c r="D76" s="103"/>
      <c r="E76" s="103"/>
      <c r="F76" s="103"/>
    </row>
    <row r="77" spans="1:6" s="17" customFormat="1" ht="24">
      <c r="A77" s="21"/>
      <c r="B77" s="21"/>
      <c r="C77" s="21"/>
      <c r="D77" s="21"/>
      <c r="E77" s="21"/>
      <c r="F77" s="21"/>
    </row>
    <row r="78" spans="1:6" s="17" customFormat="1" ht="24">
      <c r="A78" s="21"/>
      <c r="B78" s="21"/>
      <c r="C78" s="21"/>
      <c r="D78" s="21"/>
      <c r="E78" s="21"/>
      <c r="F78" s="21"/>
    </row>
    <row r="79" spans="1:6" s="17" customFormat="1" ht="24">
      <c r="A79" s="21"/>
      <c r="B79" s="21"/>
      <c r="C79" s="21"/>
      <c r="D79" s="21"/>
      <c r="E79" s="21"/>
      <c r="F79" s="21"/>
    </row>
    <row r="80" spans="1:6" s="17" customFormat="1" ht="24">
      <c r="A80" s="21"/>
      <c r="B80" s="21"/>
      <c r="C80" s="21"/>
      <c r="D80" s="21"/>
      <c r="E80" s="21"/>
      <c r="F80" s="21"/>
    </row>
    <row r="81" spans="1:6" s="17" customFormat="1" ht="24">
      <c r="A81" s="21"/>
      <c r="B81" s="21"/>
      <c r="C81" s="21"/>
      <c r="D81" s="21"/>
      <c r="E81" s="21"/>
      <c r="F81" s="21"/>
    </row>
    <row r="82" spans="1:6" s="17" customFormat="1" ht="24">
      <c r="A82" s="21"/>
      <c r="B82" s="21"/>
      <c r="C82" s="21"/>
      <c r="D82" s="21"/>
      <c r="E82" s="21"/>
      <c r="F82" s="21"/>
    </row>
    <row r="83" spans="1:6" s="17" customFormat="1" ht="24">
      <c r="A83" s="21"/>
      <c r="B83" s="21"/>
      <c r="C83" s="21"/>
      <c r="D83" s="21"/>
      <c r="E83" s="21"/>
      <c r="F83" s="21"/>
    </row>
    <row r="84" spans="1:6" s="17" customFormat="1" ht="24">
      <c r="A84" s="21"/>
      <c r="B84" s="21"/>
      <c r="C84" s="21"/>
      <c r="D84" s="21"/>
      <c r="E84" s="21"/>
      <c r="F84" s="21"/>
    </row>
    <row r="85" spans="1:6" s="17" customFormat="1" ht="24">
      <c r="A85" s="21"/>
      <c r="B85" s="21"/>
      <c r="C85" s="21"/>
      <c r="D85" s="21"/>
      <c r="E85" s="21"/>
      <c r="F85" s="21"/>
    </row>
    <row r="86" spans="1:6" s="17" customFormat="1" ht="24">
      <c r="A86" s="21"/>
      <c r="B86" s="21"/>
      <c r="C86" s="21"/>
      <c r="D86" s="21"/>
      <c r="E86" s="21"/>
      <c r="F86" s="21"/>
    </row>
    <row r="87" spans="1:6" s="17" customFormat="1" ht="24">
      <c r="A87" s="21"/>
      <c r="B87" s="21"/>
      <c r="C87" s="21"/>
      <c r="D87" s="21"/>
      <c r="E87" s="21"/>
      <c r="F87" s="21"/>
    </row>
    <row r="88" spans="1:6" s="17" customFormat="1" ht="24">
      <c r="A88" s="21"/>
      <c r="B88" s="21"/>
      <c r="C88" s="21"/>
      <c r="D88" s="21"/>
      <c r="E88" s="21"/>
      <c r="F88" s="21"/>
    </row>
    <row r="89" spans="1:7" s="17" customFormat="1" ht="27.75">
      <c r="A89" s="127" t="s">
        <v>81</v>
      </c>
      <c r="B89" s="127"/>
      <c r="C89" s="127"/>
      <c r="D89" s="54" t="s">
        <v>5</v>
      </c>
      <c r="E89" s="55">
        <f>SUM(E90+E105+E279)</f>
        <v>21218800</v>
      </c>
      <c r="F89" s="56" t="s">
        <v>6</v>
      </c>
      <c r="G89" s="26"/>
    </row>
    <row r="90" spans="1:7" s="17" customFormat="1" ht="27.75">
      <c r="A90" s="54"/>
      <c r="B90" s="23" t="s">
        <v>7</v>
      </c>
      <c r="C90" s="23"/>
      <c r="D90" s="23" t="s">
        <v>5</v>
      </c>
      <c r="E90" s="24">
        <f>SUM(E91+E95+E99)</f>
        <v>14345900</v>
      </c>
      <c r="F90" s="25" t="s">
        <v>6</v>
      </c>
      <c r="G90" s="26"/>
    </row>
    <row r="91" spans="1:7" s="31" customFormat="1" ht="24">
      <c r="A91" s="17"/>
      <c r="B91" s="33" t="s">
        <v>105</v>
      </c>
      <c r="D91" s="33" t="s">
        <v>5</v>
      </c>
      <c r="E91" s="34">
        <f>SUM(E92)</f>
        <v>2291600</v>
      </c>
      <c r="F91" s="35" t="s">
        <v>6</v>
      </c>
      <c r="G91" s="17"/>
    </row>
    <row r="92" spans="3:9" s="23" customFormat="1" ht="24">
      <c r="C92" s="23" t="s">
        <v>206</v>
      </c>
      <c r="D92" s="23" t="s">
        <v>10</v>
      </c>
      <c r="E92" s="27">
        <v>2291600</v>
      </c>
      <c r="F92" s="25" t="s">
        <v>6</v>
      </c>
      <c r="G92" s="72"/>
      <c r="H92" s="27"/>
      <c r="I92" s="48"/>
    </row>
    <row r="93" spans="1:6" s="17" customFormat="1" ht="61.5" customHeight="1">
      <c r="A93" s="103" t="s">
        <v>181</v>
      </c>
      <c r="B93" s="105"/>
      <c r="C93" s="105"/>
      <c r="D93" s="105"/>
      <c r="E93" s="105"/>
      <c r="F93" s="105"/>
    </row>
    <row r="94" spans="1:6" s="17" customFormat="1" ht="49.5" customHeight="1">
      <c r="A94" s="110" t="s">
        <v>289</v>
      </c>
      <c r="B94" s="105"/>
      <c r="C94" s="105"/>
      <c r="D94" s="105"/>
      <c r="E94" s="105"/>
      <c r="F94" s="105"/>
    </row>
    <row r="95" spans="2:9" s="17" customFormat="1" ht="24">
      <c r="B95" s="23" t="s">
        <v>33</v>
      </c>
      <c r="D95" s="23" t="s">
        <v>5</v>
      </c>
      <c r="E95" s="27">
        <f>SUM(E96)</f>
        <v>2214300</v>
      </c>
      <c r="F95" s="25" t="s">
        <v>6</v>
      </c>
      <c r="G95" s="29"/>
      <c r="H95" s="29"/>
      <c r="I95" s="36"/>
    </row>
    <row r="96" spans="1:8" s="23" customFormat="1" ht="24">
      <c r="A96" s="74"/>
      <c r="B96" s="74"/>
      <c r="C96" s="33" t="s">
        <v>34</v>
      </c>
      <c r="D96" s="33" t="s">
        <v>10</v>
      </c>
      <c r="E96" s="75">
        <v>2214300</v>
      </c>
      <c r="F96" s="35" t="s">
        <v>6</v>
      </c>
      <c r="G96" s="27"/>
      <c r="H96" s="27"/>
    </row>
    <row r="97" spans="1:6" s="17" customFormat="1" ht="64.5" customHeight="1">
      <c r="A97" s="103" t="s">
        <v>182</v>
      </c>
      <c r="B97" s="103"/>
      <c r="C97" s="103"/>
      <c r="D97" s="103"/>
      <c r="E97" s="103"/>
      <c r="F97" s="103"/>
    </row>
    <row r="98" spans="1:6" s="17" customFormat="1" ht="39.75" customHeight="1">
      <c r="A98" s="110" t="s">
        <v>289</v>
      </c>
      <c r="B98" s="103"/>
      <c r="C98" s="103"/>
      <c r="D98" s="103"/>
      <c r="E98" s="103"/>
      <c r="F98" s="103"/>
    </row>
    <row r="99" spans="2:6" s="17" customFormat="1" ht="24">
      <c r="B99" s="23" t="s">
        <v>35</v>
      </c>
      <c r="D99" s="23" t="s">
        <v>5</v>
      </c>
      <c r="E99" s="27">
        <f>SUM(E100+E103)</f>
        <v>9840000</v>
      </c>
      <c r="F99" s="25" t="s">
        <v>6</v>
      </c>
    </row>
    <row r="100" spans="1:7" s="23" customFormat="1" ht="24">
      <c r="A100" s="74"/>
      <c r="B100" s="74"/>
      <c r="C100" s="33" t="s">
        <v>36</v>
      </c>
      <c r="D100" s="33" t="s">
        <v>10</v>
      </c>
      <c r="E100" s="75">
        <v>8856000</v>
      </c>
      <c r="F100" s="35" t="s">
        <v>6</v>
      </c>
      <c r="G100" s="27"/>
    </row>
    <row r="101" spans="1:6" s="17" customFormat="1" ht="60.75" customHeight="1">
      <c r="A101" s="103" t="s">
        <v>192</v>
      </c>
      <c r="B101" s="105"/>
      <c r="C101" s="105"/>
      <c r="D101" s="105"/>
      <c r="E101" s="105"/>
      <c r="F101" s="105"/>
    </row>
    <row r="102" spans="1:6" s="17" customFormat="1" ht="43.5" customHeight="1">
      <c r="A102" s="110" t="s">
        <v>289</v>
      </c>
      <c r="B102" s="105"/>
      <c r="C102" s="105"/>
      <c r="D102" s="105"/>
      <c r="E102" s="105"/>
      <c r="F102" s="105"/>
    </row>
    <row r="103" spans="1:9" s="23" customFormat="1" ht="48">
      <c r="A103" s="86"/>
      <c r="B103" s="87"/>
      <c r="C103" s="86" t="s">
        <v>90</v>
      </c>
      <c r="D103" s="33" t="s">
        <v>10</v>
      </c>
      <c r="E103" s="75">
        <v>984000</v>
      </c>
      <c r="F103" s="35" t="s">
        <v>6</v>
      </c>
      <c r="G103" s="27"/>
      <c r="H103" s="27"/>
      <c r="I103" s="48"/>
    </row>
    <row r="104" spans="1:9" s="17" customFormat="1" ht="24">
      <c r="A104" s="126" t="s">
        <v>129</v>
      </c>
      <c r="B104" s="126"/>
      <c r="C104" s="126"/>
      <c r="D104" s="53"/>
      <c r="E104" s="53"/>
      <c r="F104" s="53"/>
      <c r="G104" s="29"/>
      <c r="H104" s="29"/>
      <c r="I104" s="36"/>
    </row>
    <row r="105" spans="1:7" s="26" customFormat="1" ht="27.75">
      <c r="A105" s="39"/>
      <c r="B105" s="23" t="s">
        <v>37</v>
      </c>
      <c r="C105" s="40"/>
      <c r="D105" s="23" t="s">
        <v>5</v>
      </c>
      <c r="E105" s="24">
        <f>SUM(E106+E274)</f>
        <v>4487200</v>
      </c>
      <c r="F105" s="25" t="s">
        <v>6</v>
      </c>
      <c r="G105" s="57"/>
    </row>
    <row r="106" spans="1:7" s="26" customFormat="1" ht="27.75">
      <c r="A106" s="39"/>
      <c r="B106" s="23" t="s">
        <v>38</v>
      </c>
      <c r="C106" s="40"/>
      <c r="D106" s="23" t="s">
        <v>5</v>
      </c>
      <c r="E106" s="24">
        <f>SUM(E107+E119+E246)</f>
        <v>3967200</v>
      </c>
      <c r="F106" s="25" t="s">
        <v>6</v>
      </c>
      <c r="G106" s="57"/>
    </row>
    <row r="107" spans="2:6" s="17" customFormat="1" ht="24">
      <c r="B107" s="23" t="s">
        <v>39</v>
      </c>
      <c r="D107" s="23" t="s">
        <v>5</v>
      </c>
      <c r="E107" s="27">
        <f>SUM(E113+E115+E117+E108)</f>
        <v>343200</v>
      </c>
      <c r="F107" s="25" t="s">
        <v>6</v>
      </c>
    </row>
    <row r="108" spans="3:6" s="23" customFormat="1" ht="72">
      <c r="C108" s="69" t="s">
        <v>110</v>
      </c>
      <c r="D108" s="23" t="s">
        <v>10</v>
      </c>
      <c r="E108" s="27">
        <v>150000</v>
      </c>
      <c r="F108" s="25" t="s">
        <v>6</v>
      </c>
    </row>
    <row r="109" spans="1:9" s="17" customFormat="1" ht="48.75" customHeight="1">
      <c r="A109" s="103" t="s">
        <v>145</v>
      </c>
      <c r="B109" s="105"/>
      <c r="C109" s="105"/>
      <c r="D109" s="105"/>
      <c r="E109" s="105"/>
      <c r="F109" s="105"/>
      <c r="G109" s="29"/>
      <c r="H109" s="29"/>
      <c r="I109" s="36"/>
    </row>
    <row r="110" spans="1:9" s="17" customFormat="1" ht="24">
      <c r="A110" s="21"/>
      <c r="B110" s="22"/>
      <c r="C110" s="22"/>
      <c r="D110" s="22"/>
      <c r="E110" s="22"/>
      <c r="F110" s="22"/>
      <c r="G110" s="29"/>
      <c r="H110" s="29"/>
      <c r="I110" s="36"/>
    </row>
    <row r="111" spans="1:9" s="17" customFormat="1" ht="24">
      <c r="A111" s="21"/>
      <c r="B111" s="22"/>
      <c r="C111" s="22"/>
      <c r="D111" s="22"/>
      <c r="E111" s="22"/>
      <c r="F111" s="22"/>
      <c r="G111" s="29"/>
      <c r="H111" s="29"/>
      <c r="I111" s="36"/>
    </row>
    <row r="112" spans="1:9" s="17" customFormat="1" ht="24">
      <c r="A112" s="21"/>
      <c r="B112" s="22"/>
      <c r="C112" s="22"/>
      <c r="D112" s="22"/>
      <c r="E112" s="22"/>
      <c r="F112" s="22"/>
      <c r="G112" s="29"/>
      <c r="H112" s="29"/>
      <c r="I112" s="36"/>
    </row>
    <row r="113" spans="3:6" s="23" customFormat="1" ht="24">
      <c r="C113" s="23" t="s">
        <v>41</v>
      </c>
      <c r="D113" s="23" t="s">
        <v>10</v>
      </c>
      <c r="E113" s="27">
        <v>100000</v>
      </c>
      <c r="F113" s="25" t="s">
        <v>6</v>
      </c>
    </row>
    <row r="114" spans="1:9" s="17" customFormat="1" ht="48.75" customHeight="1">
      <c r="A114" s="103" t="s">
        <v>131</v>
      </c>
      <c r="B114" s="105"/>
      <c r="C114" s="105"/>
      <c r="D114" s="105"/>
      <c r="E114" s="105"/>
      <c r="F114" s="105"/>
      <c r="G114" s="29"/>
      <c r="H114" s="29"/>
      <c r="I114" s="36"/>
    </row>
    <row r="115" spans="3:6" s="23" customFormat="1" ht="24">
      <c r="C115" s="23" t="s">
        <v>42</v>
      </c>
      <c r="D115" s="23" t="s">
        <v>10</v>
      </c>
      <c r="E115" s="27">
        <v>43200</v>
      </c>
      <c r="F115" s="25" t="s">
        <v>6</v>
      </c>
    </row>
    <row r="116" spans="1:9" s="17" customFormat="1" ht="27" customHeight="1">
      <c r="A116" s="103" t="s">
        <v>132</v>
      </c>
      <c r="B116" s="105"/>
      <c r="C116" s="105"/>
      <c r="D116" s="105"/>
      <c r="E116" s="105"/>
      <c r="F116" s="105"/>
      <c r="G116" s="29"/>
      <c r="H116" s="29"/>
      <c r="I116" s="36"/>
    </row>
    <row r="117" spans="3:6" s="23" customFormat="1" ht="24">
      <c r="C117" s="23" t="s">
        <v>43</v>
      </c>
      <c r="D117" s="23" t="s">
        <v>10</v>
      </c>
      <c r="E117" s="27">
        <v>50000</v>
      </c>
      <c r="F117" s="25" t="s">
        <v>6</v>
      </c>
    </row>
    <row r="118" spans="1:7" s="17" customFormat="1" ht="45.75" customHeight="1">
      <c r="A118" s="103" t="s">
        <v>133</v>
      </c>
      <c r="B118" s="103"/>
      <c r="C118" s="103"/>
      <c r="D118" s="103"/>
      <c r="E118" s="103"/>
      <c r="F118" s="103"/>
      <c r="G118" s="42"/>
    </row>
    <row r="119" spans="2:8" s="17" customFormat="1" ht="24">
      <c r="B119" s="23" t="s">
        <v>44</v>
      </c>
      <c r="D119" s="23" t="s">
        <v>5</v>
      </c>
      <c r="E119" s="27">
        <f>SUM(E120+E130+E243)</f>
        <v>1540000</v>
      </c>
      <c r="F119" s="25" t="s">
        <v>6</v>
      </c>
      <c r="G119" s="29"/>
      <c r="H119" s="42"/>
    </row>
    <row r="120" spans="2:8" s="23" customFormat="1" ht="24">
      <c r="B120" s="23" t="s">
        <v>45</v>
      </c>
      <c r="D120" s="23" t="s">
        <v>5</v>
      </c>
      <c r="E120" s="27">
        <f>SUM(E121+E123+E125+E127)</f>
        <v>50000</v>
      </c>
      <c r="F120" s="25" t="s">
        <v>6</v>
      </c>
      <c r="G120" s="27"/>
      <c r="H120" s="58"/>
    </row>
    <row r="121" spans="3:7" s="23" customFormat="1" ht="24">
      <c r="C121" s="23" t="s">
        <v>208</v>
      </c>
      <c r="D121" s="23" t="s">
        <v>10</v>
      </c>
      <c r="E121" s="27">
        <v>25000</v>
      </c>
      <c r="F121" s="25" t="s">
        <v>6</v>
      </c>
      <c r="G121" s="58"/>
    </row>
    <row r="122" spans="1:6" s="17" customFormat="1" ht="24">
      <c r="A122" s="128" t="s">
        <v>218</v>
      </c>
      <c r="B122" s="129"/>
      <c r="C122" s="129"/>
      <c r="D122" s="129"/>
      <c r="E122" s="129"/>
      <c r="F122" s="129"/>
    </row>
    <row r="123" spans="3:6" s="23" customFormat="1" ht="24">
      <c r="C123" s="68" t="s">
        <v>210</v>
      </c>
      <c r="D123" s="23" t="s">
        <v>10</v>
      </c>
      <c r="E123" s="27">
        <v>10000</v>
      </c>
      <c r="F123" s="25" t="s">
        <v>6</v>
      </c>
    </row>
    <row r="124" spans="1:6" s="23" customFormat="1" ht="42.75" customHeight="1">
      <c r="A124" s="102" t="s">
        <v>211</v>
      </c>
      <c r="B124" s="102"/>
      <c r="C124" s="102"/>
      <c r="D124" s="102"/>
      <c r="E124" s="102"/>
      <c r="F124" s="102"/>
    </row>
    <row r="125" spans="3:6" s="23" customFormat="1" ht="24">
      <c r="C125" s="68" t="s">
        <v>212</v>
      </c>
      <c r="D125" s="23" t="s">
        <v>10</v>
      </c>
      <c r="E125" s="27">
        <v>5000</v>
      </c>
      <c r="F125" s="25" t="s">
        <v>6</v>
      </c>
    </row>
    <row r="126" spans="1:6" s="23" customFormat="1" ht="24">
      <c r="A126" s="128" t="s">
        <v>219</v>
      </c>
      <c r="B126" s="129"/>
      <c r="C126" s="129"/>
      <c r="D126" s="129"/>
      <c r="E126" s="129"/>
      <c r="F126" s="129"/>
    </row>
    <row r="127" spans="3:6" s="23" customFormat="1" ht="24">
      <c r="C127" s="68" t="s">
        <v>214</v>
      </c>
      <c r="D127" s="23" t="s">
        <v>10</v>
      </c>
      <c r="E127" s="27">
        <v>10000</v>
      </c>
      <c r="F127" s="25" t="s">
        <v>6</v>
      </c>
    </row>
    <row r="128" spans="1:6" s="17" customFormat="1" ht="21" customHeight="1">
      <c r="A128" s="128" t="s">
        <v>217</v>
      </c>
      <c r="B128" s="129"/>
      <c r="C128" s="129"/>
      <c r="D128" s="129"/>
      <c r="E128" s="129"/>
      <c r="F128" s="129"/>
    </row>
    <row r="129" spans="2:6" s="17" customFormat="1" ht="24">
      <c r="B129" s="23" t="s">
        <v>79</v>
      </c>
      <c r="D129" s="40"/>
      <c r="E129" s="43"/>
      <c r="F129" s="30"/>
    </row>
    <row r="130" spans="4:7" s="17" customFormat="1" ht="24">
      <c r="D130" s="23" t="s">
        <v>5</v>
      </c>
      <c r="E130" s="27">
        <f>SUM(E131+E140+E145+E160+E167+E171+E182+E189+E195+E205+E212+E220+E229+E235+E241)</f>
        <v>790000</v>
      </c>
      <c r="F130" s="25" t="s">
        <v>6</v>
      </c>
      <c r="G130" s="29"/>
    </row>
    <row r="131" spans="1:7" s="23" customFormat="1" ht="24">
      <c r="A131" s="49"/>
      <c r="B131" s="49"/>
      <c r="C131" s="49" t="s">
        <v>231</v>
      </c>
      <c r="D131" s="49" t="s">
        <v>10</v>
      </c>
      <c r="E131" s="84">
        <v>300000</v>
      </c>
      <c r="F131" s="65" t="s">
        <v>6</v>
      </c>
      <c r="G131" s="27"/>
    </row>
    <row r="132" spans="1:7" s="23" customFormat="1" ht="24">
      <c r="A132" s="49"/>
      <c r="B132" s="49"/>
      <c r="C132" s="49" t="s">
        <v>232</v>
      </c>
      <c r="D132" s="49"/>
      <c r="E132" s="84"/>
      <c r="F132" s="65"/>
      <c r="G132" s="27"/>
    </row>
    <row r="133" spans="1:12" s="50" customFormat="1" ht="171" customHeight="1">
      <c r="A133" s="120" t="s">
        <v>233</v>
      </c>
      <c r="B133" s="122"/>
      <c r="C133" s="122"/>
      <c r="D133" s="122"/>
      <c r="E133" s="122"/>
      <c r="F133" s="122"/>
      <c r="G133" s="59"/>
      <c r="H133" s="60"/>
      <c r="I133" s="60"/>
      <c r="J133" s="60"/>
      <c r="K133" s="60"/>
      <c r="L133" s="60"/>
    </row>
    <row r="134" spans="1:15" s="17" customFormat="1" ht="25.5" customHeight="1">
      <c r="A134" s="102" t="s">
        <v>111</v>
      </c>
      <c r="B134" s="102"/>
      <c r="C134" s="102"/>
      <c r="D134" s="102"/>
      <c r="E134" s="102"/>
      <c r="F134" s="102"/>
      <c r="G134" s="21"/>
      <c r="H134" s="21"/>
      <c r="I134" s="21"/>
      <c r="J134" s="21"/>
      <c r="O134" s="41"/>
    </row>
    <row r="135" spans="1:15" s="17" customFormat="1" ht="24">
      <c r="A135" s="102" t="s">
        <v>112</v>
      </c>
      <c r="B135" s="102"/>
      <c r="C135" s="102"/>
      <c r="D135" s="102"/>
      <c r="E135" s="102"/>
      <c r="F135" s="102"/>
      <c r="G135" s="21"/>
      <c r="H135" s="21"/>
      <c r="I135" s="21"/>
      <c r="J135" s="21"/>
      <c r="O135" s="41"/>
    </row>
    <row r="136" spans="1:15" s="17" customFormat="1" ht="39" customHeight="1">
      <c r="A136" s="102" t="s">
        <v>193</v>
      </c>
      <c r="B136" s="102"/>
      <c r="C136" s="102"/>
      <c r="D136" s="102"/>
      <c r="E136" s="102"/>
      <c r="F136" s="102"/>
      <c r="G136" s="21"/>
      <c r="H136" s="21"/>
      <c r="I136" s="21"/>
      <c r="J136" s="21"/>
      <c r="O136" s="41"/>
    </row>
    <row r="137" spans="1:15" s="17" customFormat="1" ht="39" customHeight="1">
      <c r="A137" s="102" t="s">
        <v>270</v>
      </c>
      <c r="B137" s="102"/>
      <c r="C137" s="102"/>
      <c r="D137" s="102"/>
      <c r="E137" s="102"/>
      <c r="F137" s="102"/>
      <c r="G137" s="21"/>
      <c r="H137" s="21"/>
      <c r="I137" s="21"/>
      <c r="J137" s="21"/>
      <c r="O137" s="41"/>
    </row>
    <row r="138" spans="1:15" s="17" customFormat="1" ht="39" customHeight="1">
      <c r="A138" s="102" t="s">
        <v>113</v>
      </c>
      <c r="B138" s="102"/>
      <c r="C138" s="102"/>
      <c r="D138" s="102"/>
      <c r="E138" s="102"/>
      <c r="F138" s="102"/>
      <c r="G138" s="21"/>
      <c r="H138" s="21"/>
      <c r="I138" s="21"/>
      <c r="J138" s="21"/>
      <c r="O138" s="41"/>
    </row>
    <row r="139" spans="1:15" s="17" customFormat="1" ht="24">
      <c r="A139" s="102" t="s">
        <v>334</v>
      </c>
      <c r="B139" s="102"/>
      <c r="C139" s="102"/>
      <c r="D139" s="102"/>
      <c r="E139" s="102"/>
      <c r="F139" s="102"/>
      <c r="G139" s="21"/>
      <c r="H139" s="21"/>
      <c r="I139" s="21"/>
      <c r="J139" s="21"/>
      <c r="O139" s="41"/>
    </row>
    <row r="140" spans="1:12" s="49" customFormat="1" ht="38.25" customHeight="1">
      <c r="A140" s="89"/>
      <c r="B140" s="90"/>
      <c r="C140" s="89" t="s">
        <v>202</v>
      </c>
      <c r="D140" s="90" t="s">
        <v>10</v>
      </c>
      <c r="E140" s="91">
        <v>50000</v>
      </c>
      <c r="F140" s="92" t="s">
        <v>6</v>
      </c>
      <c r="G140" s="90"/>
      <c r="H140" s="93"/>
      <c r="I140" s="93"/>
      <c r="J140" s="93"/>
      <c r="K140" s="93"/>
      <c r="L140" s="93"/>
    </row>
    <row r="141" spans="1:12" s="50" customFormat="1" ht="107.25" customHeight="1">
      <c r="A141" s="120" t="s">
        <v>234</v>
      </c>
      <c r="B141" s="122"/>
      <c r="C141" s="122"/>
      <c r="D141" s="122"/>
      <c r="E141" s="122"/>
      <c r="F141" s="122"/>
      <c r="G141" s="59"/>
      <c r="H141" s="60"/>
      <c r="I141" s="60"/>
      <c r="J141" s="60"/>
      <c r="K141" s="60"/>
      <c r="L141" s="60"/>
    </row>
    <row r="142" spans="1:15" s="17" customFormat="1" ht="39" customHeight="1">
      <c r="A142" s="102" t="s">
        <v>270</v>
      </c>
      <c r="B142" s="102"/>
      <c r="C142" s="102"/>
      <c r="D142" s="102"/>
      <c r="E142" s="102"/>
      <c r="F142" s="102"/>
      <c r="G142" s="21"/>
      <c r="H142" s="21"/>
      <c r="I142" s="21"/>
      <c r="J142" s="21"/>
      <c r="O142" s="41"/>
    </row>
    <row r="143" spans="1:15" s="17" customFormat="1" ht="39" customHeight="1">
      <c r="A143" s="102" t="s">
        <v>113</v>
      </c>
      <c r="B143" s="102"/>
      <c r="C143" s="102"/>
      <c r="D143" s="102"/>
      <c r="E143" s="102"/>
      <c r="F143" s="102"/>
      <c r="G143" s="21"/>
      <c r="H143" s="21"/>
      <c r="I143" s="21"/>
      <c r="J143" s="21"/>
      <c r="O143" s="41"/>
    </row>
    <row r="144" spans="1:15" s="17" customFormat="1" ht="24">
      <c r="A144" s="102" t="s">
        <v>335</v>
      </c>
      <c r="B144" s="102"/>
      <c r="C144" s="102"/>
      <c r="D144" s="102"/>
      <c r="E144" s="102"/>
      <c r="F144" s="102"/>
      <c r="G144" s="21"/>
      <c r="H144" s="21"/>
      <c r="I144" s="21"/>
      <c r="J144" s="21"/>
      <c r="O144" s="41"/>
    </row>
    <row r="145" spans="1:12" s="49" customFormat="1" ht="48">
      <c r="A145" s="89"/>
      <c r="B145" s="90"/>
      <c r="C145" s="90" t="s">
        <v>82</v>
      </c>
      <c r="D145" s="90" t="s">
        <v>10</v>
      </c>
      <c r="E145" s="91">
        <v>20000</v>
      </c>
      <c r="F145" s="92" t="s">
        <v>6</v>
      </c>
      <c r="G145" s="90"/>
      <c r="H145" s="93"/>
      <c r="I145" s="93"/>
      <c r="J145" s="93"/>
      <c r="K145" s="93"/>
      <c r="L145" s="93"/>
    </row>
    <row r="146" spans="1:12" s="50" customFormat="1" ht="93" customHeight="1">
      <c r="A146" s="120" t="s">
        <v>235</v>
      </c>
      <c r="B146" s="120"/>
      <c r="C146" s="120"/>
      <c r="D146" s="120"/>
      <c r="E146" s="120"/>
      <c r="F146" s="120"/>
      <c r="G146" s="59"/>
      <c r="H146" s="60"/>
      <c r="I146" s="60"/>
      <c r="J146" s="60"/>
      <c r="K146" s="60"/>
      <c r="L146" s="60"/>
    </row>
    <row r="147" spans="1:15" s="17" customFormat="1" ht="39.75" customHeight="1">
      <c r="A147" s="102" t="s">
        <v>290</v>
      </c>
      <c r="B147" s="102"/>
      <c r="C147" s="102"/>
      <c r="D147" s="102"/>
      <c r="E147" s="102"/>
      <c r="F147" s="102"/>
      <c r="G147" s="21"/>
      <c r="H147" s="21"/>
      <c r="I147" s="21"/>
      <c r="J147" s="21"/>
      <c r="O147" s="41"/>
    </row>
    <row r="148" spans="1:15" s="17" customFormat="1" ht="19.5" customHeight="1">
      <c r="A148" s="102" t="s">
        <v>291</v>
      </c>
      <c r="B148" s="102"/>
      <c r="C148" s="102"/>
      <c r="D148" s="102"/>
      <c r="E148" s="102"/>
      <c r="F148" s="102"/>
      <c r="G148" s="21"/>
      <c r="H148" s="21"/>
      <c r="I148" s="21"/>
      <c r="J148" s="21"/>
      <c r="O148" s="41"/>
    </row>
    <row r="149" spans="1:15" s="17" customFormat="1" ht="19.5" customHeight="1">
      <c r="A149" s="102" t="s">
        <v>292</v>
      </c>
      <c r="B149" s="102"/>
      <c r="C149" s="102"/>
      <c r="D149" s="102"/>
      <c r="E149" s="102"/>
      <c r="F149" s="102"/>
      <c r="G149" s="21"/>
      <c r="H149" s="21"/>
      <c r="I149" s="21"/>
      <c r="J149" s="21"/>
      <c r="O149" s="41"/>
    </row>
    <row r="150" spans="1:15" s="17" customFormat="1" ht="24">
      <c r="A150" s="102" t="s">
        <v>336</v>
      </c>
      <c r="B150" s="102"/>
      <c r="C150" s="102"/>
      <c r="D150" s="102"/>
      <c r="E150" s="102"/>
      <c r="F150" s="102"/>
      <c r="G150" s="21"/>
      <c r="H150" s="21"/>
      <c r="I150" s="21"/>
      <c r="J150" s="21"/>
      <c r="O150" s="41"/>
    </row>
    <row r="151" spans="1:15" s="17" customFormat="1" ht="24">
      <c r="A151" s="37"/>
      <c r="B151" s="37"/>
      <c r="C151" s="37"/>
      <c r="D151" s="37"/>
      <c r="E151" s="37"/>
      <c r="F151" s="37"/>
      <c r="G151" s="21"/>
      <c r="H151" s="21"/>
      <c r="I151" s="21"/>
      <c r="J151" s="21"/>
      <c r="O151" s="41"/>
    </row>
    <row r="152" spans="1:15" s="17" customFormat="1" ht="24">
      <c r="A152" s="37"/>
      <c r="B152" s="37"/>
      <c r="C152" s="37"/>
      <c r="D152" s="37"/>
      <c r="E152" s="37"/>
      <c r="F152" s="37"/>
      <c r="G152" s="21"/>
      <c r="H152" s="21"/>
      <c r="I152" s="21"/>
      <c r="J152" s="21"/>
      <c r="O152" s="41"/>
    </row>
    <row r="153" spans="1:15" s="17" customFormat="1" ht="24">
      <c r="A153" s="37"/>
      <c r="B153" s="37"/>
      <c r="C153" s="37"/>
      <c r="D153" s="37"/>
      <c r="E153" s="37"/>
      <c r="F153" s="37"/>
      <c r="G153" s="21"/>
      <c r="H153" s="21"/>
      <c r="I153" s="21"/>
      <c r="J153" s="21"/>
      <c r="O153" s="41"/>
    </row>
    <row r="154" spans="1:15" s="17" customFormat="1" ht="24">
      <c r="A154" s="37"/>
      <c r="B154" s="37"/>
      <c r="C154" s="37"/>
      <c r="D154" s="37"/>
      <c r="E154" s="37"/>
      <c r="F154" s="37"/>
      <c r="G154" s="21"/>
      <c r="H154" s="21"/>
      <c r="I154" s="21"/>
      <c r="J154" s="21"/>
      <c r="O154" s="41"/>
    </row>
    <row r="155" spans="1:15" s="17" customFormat="1" ht="24">
      <c r="A155" s="37"/>
      <c r="B155" s="37"/>
      <c r="C155" s="37"/>
      <c r="D155" s="37"/>
      <c r="E155" s="37"/>
      <c r="F155" s="37"/>
      <c r="G155" s="21"/>
      <c r="H155" s="21"/>
      <c r="I155" s="21"/>
      <c r="J155" s="21"/>
      <c r="O155" s="41"/>
    </row>
    <row r="156" spans="1:15" s="17" customFormat="1" ht="24">
      <c r="A156" s="37"/>
      <c r="B156" s="37"/>
      <c r="C156" s="37"/>
      <c r="D156" s="37"/>
      <c r="E156" s="37"/>
      <c r="F156" s="37"/>
      <c r="G156" s="21"/>
      <c r="H156" s="21"/>
      <c r="I156" s="21"/>
      <c r="J156" s="21"/>
      <c r="O156" s="41"/>
    </row>
    <row r="157" spans="1:15" s="17" customFormat="1" ht="24">
      <c r="A157" s="37"/>
      <c r="B157" s="37"/>
      <c r="C157" s="37"/>
      <c r="D157" s="37"/>
      <c r="E157" s="37"/>
      <c r="F157" s="37"/>
      <c r="G157" s="21"/>
      <c r="H157" s="21"/>
      <c r="I157" s="21"/>
      <c r="J157" s="21"/>
      <c r="O157" s="41"/>
    </row>
    <row r="158" spans="1:15" s="17" customFormat="1" ht="24">
      <c r="A158" s="37"/>
      <c r="B158" s="37"/>
      <c r="C158" s="37"/>
      <c r="D158" s="37"/>
      <c r="E158" s="37"/>
      <c r="F158" s="37"/>
      <c r="G158" s="21"/>
      <c r="H158" s="21"/>
      <c r="I158" s="21"/>
      <c r="J158" s="21"/>
      <c r="O158" s="41"/>
    </row>
    <row r="159" spans="1:15" s="17" customFormat="1" ht="24">
      <c r="A159" s="37"/>
      <c r="B159" s="37"/>
      <c r="C159" s="37"/>
      <c r="D159" s="37"/>
      <c r="E159" s="37"/>
      <c r="F159" s="37"/>
      <c r="G159" s="21"/>
      <c r="H159" s="21"/>
      <c r="I159" s="21"/>
      <c r="J159" s="21"/>
      <c r="O159" s="41"/>
    </row>
    <row r="160" spans="3:12" s="49" customFormat="1" ht="24" customHeight="1">
      <c r="C160" s="49" t="s">
        <v>106</v>
      </c>
      <c r="D160" s="49" t="s">
        <v>10</v>
      </c>
      <c r="E160" s="84">
        <v>50000</v>
      </c>
      <c r="F160" s="65" t="s">
        <v>6</v>
      </c>
      <c r="G160" s="90"/>
      <c r="H160" s="93"/>
      <c r="I160" s="93"/>
      <c r="J160" s="93"/>
      <c r="K160" s="93"/>
      <c r="L160" s="93"/>
    </row>
    <row r="161" spans="1:12" s="50" customFormat="1" ht="61.5" customHeight="1">
      <c r="A161" s="123" t="s">
        <v>114</v>
      </c>
      <c r="B161" s="122"/>
      <c r="C161" s="122"/>
      <c r="D161" s="122"/>
      <c r="E161" s="122"/>
      <c r="F161" s="122"/>
      <c r="G161" s="59"/>
      <c r="H161" s="59"/>
      <c r="I161" s="59"/>
      <c r="J161" s="59"/>
      <c r="K161" s="61"/>
      <c r="L161" s="62"/>
    </row>
    <row r="162" spans="1:15" s="17" customFormat="1" ht="39" customHeight="1">
      <c r="A162" s="102" t="s">
        <v>290</v>
      </c>
      <c r="B162" s="102"/>
      <c r="C162" s="102"/>
      <c r="D162" s="102"/>
      <c r="E162" s="102"/>
      <c r="F162" s="102"/>
      <c r="G162" s="21"/>
      <c r="H162" s="21"/>
      <c r="I162" s="21"/>
      <c r="J162" s="21"/>
      <c r="O162" s="41"/>
    </row>
    <row r="163" spans="1:15" s="17" customFormat="1" ht="19.5" customHeight="1">
      <c r="A163" s="102" t="s">
        <v>293</v>
      </c>
      <c r="B163" s="102"/>
      <c r="C163" s="102"/>
      <c r="D163" s="102"/>
      <c r="E163" s="102"/>
      <c r="F163" s="102"/>
      <c r="G163" s="21"/>
      <c r="H163" s="21"/>
      <c r="I163" s="21"/>
      <c r="J163" s="21"/>
      <c r="O163" s="41"/>
    </row>
    <row r="164" spans="1:15" s="17" customFormat="1" ht="19.5" customHeight="1">
      <c r="A164" s="102" t="s">
        <v>292</v>
      </c>
      <c r="B164" s="102"/>
      <c r="C164" s="102"/>
      <c r="D164" s="102"/>
      <c r="E164" s="102"/>
      <c r="F164" s="102"/>
      <c r="G164" s="21"/>
      <c r="H164" s="21"/>
      <c r="I164" s="21"/>
      <c r="J164" s="21"/>
      <c r="O164" s="41"/>
    </row>
    <row r="165" spans="1:12" s="50" customFormat="1" ht="19.5" customHeight="1">
      <c r="A165" s="102" t="s">
        <v>111</v>
      </c>
      <c r="B165" s="102"/>
      <c r="C165" s="102"/>
      <c r="D165" s="102"/>
      <c r="E165" s="102"/>
      <c r="F165" s="102"/>
      <c r="G165" s="59"/>
      <c r="H165" s="59"/>
      <c r="I165" s="59"/>
      <c r="J165" s="59"/>
      <c r="K165" s="61"/>
      <c r="L165" s="62"/>
    </row>
    <row r="166" spans="1:15" s="17" customFormat="1" ht="24">
      <c r="A166" s="102" t="s">
        <v>337</v>
      </c>
      <c r="B166" s="102"/>
      <c r="C166" s="102"/>
      <c r="D166" s="102"/>
      <c r="E166" s="102"/>
      <c r="F166" s="102"/>
      <c r="G166" s="21"/>
      <c r="H166" s="21"/>
      <c r="I166" s="21"/>
      <c r="J166" s="21"/>
      <c r="O166" s="41"/>
    </row>
    <row r="167" spans="1:6" s="49" customFormat="1" ht="48">
      <c r="A167" s="90"/>
      <c r="B167" s="90"/>
      <c r="C167" s="90" t="s">
        <v>86</v>
      </c>
      <c r="D167" s="90" t="s">
        <v>10</v>
      </c>
      <c r="E167" s="91">
        <v>10000</v>
      </c>
      <c r="F167" s="92" t="s">
        <v>6</v>
      </c>
    </row>
    <row r="168" spans="1:6" s="50" customFormat="1" ht="83.25" customHeight="1">
      <c r="A168" s="123" t="s">
        <v>115</v>
      </c>
      <c r="B168" s="122"/>
      <c r="C168" s="122"/>
      <c r="D168" s="122"/>
      <c r="E168" s="122"/>
      <c r="F168" s="122"/>
    </row>
    <row r="169" spans="1:6" s="50" customFormat="1" ht="39" customHeight="1">
      <c r="A169" s="102" t="s">
        <v>124</v>
      </c>
      <c r="B169" s="102"/>
      <c r="C169" s="102"/>
      <c r="D169" s="102"/>
      <c r="E169" s="102"/>
      <c r="F169" s="102"/>
    </row>
    <row r="170" spans="1:15" s="17" customFormat="1" ht="24">
      <c r="A170" s="102" t="s">
        <v>338</v>
      </c>
      <c r="B170" s="102"/>
      <c r="C170" s="102"/>
      <c r="D170" s="102"/>
      <c r="E170" s="102"/>
      <c r="F170" s="102"/>
      <c r="G170" s="21"/>
      <c r="H170" s="21"/>
      <c r="I170" s="21"/>
      <c r="J170" s="21"/>
      <c r="O170" s="41"/>
    </row>
    <row r="171" spans="1:12" s="49" customFormat="1" ht="48">
      <c r="A171" s="90"/>
      <c r="B171" s="90"/>
      <c r="C171" s="93" t="s">
        <v>205</v>
      </c>
      <c r="D171" s="90" t="s">
        <v>10</v>
      </c>
      <c r="E171" s="91">
        <v>50000</v>
      </c>
      <c r="F171" s="92" t="s">
        <v>6</v>
      </c>
      <c r="G171" s="90"/>
      <c r="H171" s="90"/>
      <c r="I171" s="90"/>
      <c r="J171" s="90"/>
      <c r="K171" s="91"/>
      <c r="L171" s="92"/>
    </row>
    <row r="172" spans="1:6" s="50" customFormat="1" ht="69.75" customHeight="1">
      <c r="A172" s="123" t="s">
        <v>116</v>
      </c>
      <c r="B172" s="123"/>
      <c r="C172" s="123"/>
      <c r="D172" s="123"/>
      <c r="E172" s="123"/>
      <c r="F172" s="123"/>
    </row>
    <row r="173" spans="1:6" s="50" customFormat="1" ht="20.25" customHeight="1">
      <c r="A173" s="102" t="s">
        <v>117</v>
      </c>
      <c r="B173" s="102"/>
      <c r="C173" s="102"/>
      <c r="D173" s="102"/>
      <c r="E173" s="102"/>
      <c r="F173" s="102"/>
    </row>
    <row r="174" spans="1:6" s="50" customFormat="1" ht="39" customHeight="1">
      <c r="A174" s="102" t="s">
        <v>118</v>
      </c>
      <c r="B174" s="102"/>
      <c r="C174" s="102"/>
      <c r="D174" s="102"/>
      <c r="E174" s="102"/>
      <c r="F174" s="102"/>
    </row>
    <row r="175" spans="1:6" s="50" customFormat="1" ht="39" customHeight="1">
      <c r="A175" s="102" t="s">
        <v>294</v>
      </c>
      <c r="B175" s="102"/>
      <c r="C175" s="102"/>
      <c r="D175" s="102"/>
      <c r="E175" s="102"/>
      <c r="F175" s="102"/>
    </row>
    <row r="176" spans="1:6" s="50" customFormat="1" ht="39" customHeight="1">
      <c r="A176" s="102" t="s">
        <v>315</v>
      </c>
      <c r="B176" s="102"/>
      <c r="C176" s="102"/>
      <c r="D176" s="102"/>
      <c r="E176" s="102"/>
      <c r="F176" s="102"/>
    </row>
    <row r="177" spans="1:6" s="50" customFormat="1" ht="39" customHeight="1">
      <c r="A177" s="102" t="s">
        <v>314</v>
      </c>
      <c r="B177" s="102"/>
      <c r="C177" s="102"/>
      <c r="D177" s="102"/>
      <c r="E177" s="102"/>
      <c r="F177" s="102"/>
    </row>
    <row r="178" spans="1:6" s="50" customFormat="1" ht="39" customHeight="1">
      <c r="A178" s="102" t="s">
        <v>316</v>
      </c>
      <c r="B178" s="102"/>
      <c r="C178" s="102"/>
      <c r="D178" s="102"/>
      <c r="E178" s="102"/>
      <c r="F178" s="102"/>
    </row>
    <row r="179" spans="1:6" s="50" customFormat="1" ht="39" customHeight="1">
      <c r="A179" s="102" t="s">
        <v>317</v>
      </c>
      <c r="B179" s="102"/>
      <c r="C179" s="102"/>
      <c r="D179" s="102"/>
      <c r="E179" s="102"/>
      <c r="F179" s="102"/>
    </row>
    <row r="180" spans="1:6" s="50" customFormat="1" ht="24">
      <c r="A180" s="102" t="s">
        <v>339</v>
      </c>
      <c r="B180" s="102"/>
      <c r="C180" s="102"/>
      <c r="D180" s="102"/>
      <c r="E180" s="102"/>
      <c r="F180" s="102"/>
    </row>
    <row r="181" spans="1:6" s="50" customFormat="1" ht="24">
      <c r="A181" s="37"/>
      <c r="B181" s="37"/>
      <c r="C181" s="37"/>
      <c r="D181" s="37"/>
      <c r="E181" s="37"/>
      <c r="F181" s="37"/>
    </row>
    <row r="182" spans="1:6" s="49" customFormat="1" ht="48">
      <c r="A182" s="90"/>
      <c r="B182" s="90"/>
      <c r="C182" s="94" t="s">
        <v>85</v>
      </c>
      <c r="D182" s="49" t="s">
        <v>10</v>
      </c>
      <c r="E182" s="84">
        <v>20000</v>
      </c>
      <c r="F182" s="65" t="s">
        <v>6</v>
      </c>
    </row>
    <row r="183" spans="1:6" s="63" customFormat="1" ht="62.25" customHeight="1">
      <c r="A183" s="123" t="s">
        <v>119</v>
      </c>
      <c r="B183" s="123"/>
      <c r="C183" s="123"/>
      <c r="D183" s="123"/>
      <c r="E183" s="123"/>
      <c r="F183" s="123"/>
    </row>
    <row r="184" spans="1:6" s="50" customFormat="1" ht="20.25" customHeight="1">
      <c r="A184" s="102" t="s">
        <v>117</v>
      </c>
      <c r="B184" s="102"/>
      <c r="C184" s="102"/>
      <c r="D184" s="102"/>
      <c r="E184" s="102"/>
      <c r="F184" s="102"/>
    </row>
    <row r="185" spans="1:6" s="50" customFormat="1" ht="39" customHeight="1">
      <c r="A185" s="102" t="s">
        <v>294</v>
      </c>
      <c r="B185" s="102"/>
      <c r="C185" s="102"/>
      <c r="D185" s="102"/>
      <c r="E185" s="102"/>
      <c r="F185" s="102"/>
    </row>
    <row r="186" spans="1:6" s="63" customFormat="1" ht="39" customHeight="1">
      <c r="A186" s="102" t="s">
        <v>295</v>
      </c>
      <c r="B186" s="102"/>
      <c r="C186" s="102"/>
      <c r="D186" s="102"/>
      <c r="E186" s="102"/>
      <c r="F186" s="102"/>
    </row>
    <row r="187" spans="1:6" s="63" customFormat="1" ht="24">
      <c r="A187" s="102" t="s">
        <v>340</v>
      </c>
      <c r="B187" s="102"/>
      <c r="C187" s="102"/>
      <c r="D187" s="102"/>
      <c r="E187" s="102"/>
      <c r="F187" s="102"/>
    </row>
    <row r="188" spans="1:6" s="49" customFormat="1" ht="24">
      <c r="A188" s="90"/>
      <c r="B188" s="93"/>
      <c r="C188" s="124" t="s">
        <v>102</v>
      </c>
      <c r="D188" s="124"/>
      <c r="E188" s="124"/>
      <c r="F188" s="124"/>
    </row>
    <row r="189" spans="1:6" s="49" customFormat="1" ht="24">
      <c r="A189" s="90"/>
      <c r="B189" s="93"/>
      <c r="C189" s="93"/>
      <c r="D189" s="49" t="s">
        <v>10</v>
      </c>
      <c r="E189" s="84">
        <v>10000</v>
      </c>
      <c r="F189" s="65" t="s">
        <v>6</v>
      </c>
    </row>
    <row r="190" spans="1:6" s="50" customFormat="1" ht="85.5" customHeight="1">
      <c r="A190" s="123" t="s">
        <v>194</v>
      </c>
      <c r="B190" s="122"/>
      <c r="C190" s="122"/>
      <c r="D190" s="122"/>
      <c r="E190" s="122"/>
      <c r="F190" s="122"/>
    </row>
    <row r="191" spans="1:6" s="50" customFormat="1" ht="21.75" customHeight="1">
      <c r="A191" s="102" t="s">
        <v>117</v>
      </c>
      <c r="B191" s="102"/>
      <c r="C191" s="102"/>
      <c r="D191" s="102"/>
      <c r="E191" s="102"/>
      <c r="F191" s="102"/>
    </row>
    <row r="192" spans="1:6" s="50" customFormat="1" ht="39" customHeight="1">
      <c r="A192" s="102" t="s">
        <v>270</v>
      </c>
      <c r="B192" s="102"/>
      <c r="C192" s="102"/>
      <c r="D192" s="102"/>
      <c r="E192" s="102"/>
      <c r="F192" s="102"/>
    </row>
    <row r="193" spans="1:6" s="50" customFormat="1" ht="39" customHeight="1">
      <c r="A193" s="102" t="s">
        <v>113</v>
      </c>
      <c r="B193" s="102"/>
      <c r="C193" s="102"/>
      <c r="D193" s="102"/>
      <c r="E193" s="102"/>
      <c r="F193" s="102"/>
    </row>
    <row r="194" spans="1:6" s="50" customFormat="1" ht="24">
      <c r="A194" s="102" t="s">
        <v>341</v>
      </c>
      <c r="B194" s="102"/>
      <c r="C194" s="102"/>
      <c r="D194" s="102"/>
      <c r="E194" s="102"/>
      <c r="F194" s="102"/>
    </row>
    <row r="195" spans="1:6" s="49" customFormat="1" ht="24">
      <c r="A195" s="90"/>
      <c r="B195" s="90"/>
      <c r="C195" s="94" t="s">
        <v>107</v>
      </c>
      <c r="D195" s="49" t="s">
        <v>10</v>
      </c>
      <c r="E195" s="84">
        <v>30000</v>
      </c>
      <c r="F195" s="65" t="s">
        <v>6</v>
      </c>
    </row>
    <row r="196" spans="1:6" s="63" customFormat="1" ht="63" customHeight="1">
      <c r="A196" s="123" t="s">
        <v>120</v>
      </c>
      <c r="B196" s="123"/>
      <c r="C196" s="123"/>
      <c r="D196" s="123"/>
      <c r="E196" s="123"/>
      <c r="F196" s="123"/>
    </row>
    <row r="197" spans="1:6" s="50" customFormat="1" ht="20.25" customHeight="1">
      <c r="A197" s="102" t="s">
        <v>117</v>
      </c>
      <c r="B197" s="102"/>
      <c r="C197" s="102"/>
      <c r="D197" s="102"/>
      <c r="E197" s="102"/>
      <c r="F197" s="102"/>
    </row>
    <row r="198" spans="1:6" s="50" customFormat="1" ht="39" customHeight="1">
      <c r="A198" s="102" t="s">
        <v>294</v>
      </c>
      <c r="B198" s="102"/>
      <c r="C198" s="102"/>
      <c r="D198" s="102"/>
      <c r="E198" s="102"/>
      <c r="F198" s="102"/>
    </row>
    <row r="199" spans="1:6" s="63" customFormat="1" ht="39" customHeight="1">
      <c r="A199" s="102" t="s">
        <v>295</v>
      </c>
      <c r="B199" s="102"/>
      <c r="C199" s="102"/>
      <c r="D199" s="102"/>
      <c r="E199" s="102"/>
      <c r="F199" s="102"/>
    </row>
    <row r="200" spans="1:6" s="63" customFormat="1" ht="24">
      <c r="A200" s="102" t="s">
        <v>342</v>
      </c>
      <c r="B200" s="102"/>
      <c r="C200" s="102"/>
      <c r="D200" s="102"/>
      <c r="E200" s="102"/>
      <c r="F200" s="102"/>
    </row>
    <row r="201" spans="1:6" s="63" customFormat="1" ht="24">
      <c r="A201" s="37"/>
      <c r="B201" s="37"/>
      <c r="C201" s="37"/>
      <c r="D201" s="37"/>
      <c r="E201" s="37"/>
      <c r="F201" s="37"/>
    </row>
    <row r="202" spans="1:6" s="63" customFormat="1" ht="24">
      <c r="A202" s="37"/>
      <c r="B202" s="37"/>
      <c r="C202" s="37"/>
      <c r="D202" s="37"/>
      <c r="E202" s="37"/>
      <c r="F202" s="37"/>
    </row>
    <row r="203" spans="1:6" s="63" customFormat="1" ht="24">
      <c r="A203" s="37"/>
      <c r="B203" s="37"/>
      <c r="C203" s="37"/>
      <c r="D203" s="37"/>
      <c r="E203" s="37"/>
      <c r="F203" s="37"/>
    </row>
    <row r="204" spans="1:6" s="63" customFormat="1" ht="24">
      <c r="A204" s="37"/>
      <c r="B204" s="37"/>
      <c r="C204" s="37"/>
      <c r="D204" s="37"/>
      <c r="E204" s="37"/>
      <c r="F204" s="37"/>
    </row>
    <row r="205" spans="1:6" s="49" customFormat="1" ht="24">
      <c r="A205" s="90"/>
      <c r="B205" s="93"/>
      <c r="C205" s="95" t="s">
        <v>83</v>
      </c>
      <c r="D205" s="49" t="s">
        <v>10</v>
      </c>
      <c r="E205" s="84">
        <v>30000</v>
      </c>
      <c r="F205" s="65" t="s">
        <v>6</v>
      </c>
    </row>
    <row r="206" spans="1:6" s="50" customFormat="1" ht="63.75" customHeight="1">
      <c r="A206" s="123" t="s">
        <v>195</v>
      </c>
      <c r="B206" s="123"/>
      <c r="C206" s="123"/>
      <c r="D206" s="123"/>
      <c r="E206" s="123"/>
      <c r="F206" s="123"/>
    </row>
    <row r="207" spans="1:6" s="50" customFormat="1" ht="18.75" customHeight="1">
      <c r="A207" s="102" t="s">
        <v>111</v>
      </c>
      <c r="B207" s="102"/>
      <c r="C207" s="102"/>
      <c r="D207" s="102"/>
      <c r="E207" s="102"/>
      <c r="F207" s="102"/>
    </row>
    <row r="208" spans="1:6" s="50" customFormat="1" ht="38.25" customHeight="1">
      <c r="A208" s="102" t="s">
        <v>296</v>
      </c>
      <c r="B208" s="102"/>
      <c r="C208" s="102"/>
      <c r="D208" s="102"/>
      <c r="E208" s="102"/>
      <c r="F208" s="102"/>
    </row>
    <row r="209" spans="1:6" s="50" customFormat="1" ht="19.5" customHeight="1">
      <c r="A209" s="102" t="s">
        <v>293</v>
      </c>
      <c r="B209" s="102"/>
      <c r="C209" s="102"/>
      <c r="D209" s="102"/>
      <c r="E209" s="102"/>
      <c r="F209" s="102"/>
    </row>
    <row r="210" spans="1:6" s="50" customFormat="1" ht="19.5" customHeight="1">
      <c r="A210" s="102" t="s">
        <v>292</v>
      </c>
      <c r="B210" s="102"/>
      <c r="C210" s="102"/>
      <c r="D210" s="102"/>
      <c r="E210" s="102"/>
      <c r="F210" s="102"/>
    </row>
    <row r="211" spans="1:6" s="50" customFormat="1" ht="24">
      <c r="A211" s="102" t="s">
        <v>343</v>
      </c>
      <c r="B211" s="102"/>
      <c r="C211" s="102"/>
      <c r="D211" s="102"/>
      <c r="E211" s="102"/>
      <c r="F211" s="102"/>
    </row>
    <row r="212" spans="3:6" s="49" customFormat="1" ht="23.25" customHeight="1">
      <c r="C212" s="49" t="s">
        <v>84</v>
      </c>
      <c r="D212" s="49" t="s">
        <v>10</v>
      </c>
      <c r="E212" s="84">
        <v>50000</v>
      </c>
      <c r="F212" s="65" t="s">
        <v>6</v>
      </c>
    </row>
    <row r="213" spans="1:6" s="50" customFormat="1" ht="103.5" customHeight="1">
      <c r="A213" s="121" t="s">
        <v>200</v>
      </c>
      <c r="B213" s="121"/>
      <c r="C213" s="121"/>
      <c r="D213" s="121"/>
      <c r="E213" s="121"/>
      <c r="F213" s="121"/>
    </row>
    <row r="214" spans="1:6" s="50" customFormat="1" ht="21" customHeight="1">
      <c r="A214" s="102" t="s">
        <v>111</v>
      </c>
      <c r="B214" s="102"/>
      <c r="C214" s="102"/>
      <c r="D214" s="102"/>
      <c r="E214" s="102"/>
      <c r="F214" s="102"/>
    </row>
    <row r="215" spans="1:6" s="50" customFormat="1" ht="39.75" customHeight="1">
      <c r="A215" s="102" t="s">
        <v>296</v>
      </c>
      <c r="B215" s="102"/>
      <c r="C215" s="102"/>
      <c r="D215" s="102"/>
      <c r="E215" s="102"/>
      <c r="F215" s="102"/>
    </row>
    <row r="216" spans="1:6" s="50" customFormat="1" ht="21" customHeight="1">
      <c r="A216" s="102" t="s">
        <v>293</v>
      </c>
      <c r="B216" s="102"/>
      <c r="C216" s="102"/>
      <c r="D216" s="102"/>
      <c r="E216" s="102"/>
      <c r="F216" s="102"/>
    </row>
    <row r="217" spans="1:6" s="50" customFormat="1" ht="21" customHeight="1">
      <c r="A217" s="102" t="s">
        <v>292</v>
      </c>
      <c r="B217" s="102"/>
      <c r="C217" s="102"/>
      <c r="D217" s="102"/>
      <c r="E217" s="102"/>
      <c r="F217" s="102"/>
    </row>
    <row r="218" spans="1:6" s="17" customFormat="1" ht="21" customHeight="1">
      <c r="A218" s="102" t="s">
        <v>297</v>
      </c>
      <c r="B218" s="102"/>
      <c r="C218" s="102"/>
      <c r="D218" s="102"/>
      <c r="E218" s="102"/>
      <c r="F218" s="102"/>
    </row>
    <row r="219" spans="1:6" s="50" customFormat="1" ht="24">
      <c r="A219" s="102" t="s">
        <v>344</v>
      </c>
      <c r="B219" s="102"/>
      <c r="C219" s="102"/>
      <c r="D219" s="102"/>
      <c r="E219" s="102"/>
      <c r="F219" s="102"/>
    </row>
    <row r="220" spans="1:6" s="49" customFormat="1" ht="24" customHeight="1">
      <c r="A220" s="90"/>
      <c r="B220" s="90"/>
      <c r="C220" s="90" t="s">
        <v>92</v>
      </c>
      <c r="D220" s="49" t="s">
        <v>10</v>
      </c>
      <c r="E220" s="84">
        <v>60000</v>
      </c>
      <c r="F220" s="65" t="s">
        <v>6</v>
      </c>
    </row>
    <row r="221" spans="1:6" s="50" customFormat="1" ht="86.25" customHeight="1">
      <c r="A221" s="123" t="s">
        <v>121</v>
      </c>
      <c r="B221" s="123"/>
      <c r="C221" s="123"/>
      <c r="D221" s="123"/>
      <c r="E221" s="123"/>
      <c r="F221" s="123"/>
    </row>
    <row r="222" spans="1:6" s="50" customFormat="1" ht="27" customHeight="1">
      <c r="A222" s="102" t="s">
        <v>111</v>
      </c>
      <c r="B222" s="102"/>
      <c r="C222" s="102"/>
      <c r="D222" s="102"/>
      <c r="E222" s="102"/>
      <c r="F222" s="102"/>
    </row>
    <row r="223" spans="1:6" s="50" customFormat="1" ht="46.5" customHeight="1">
      <c r="A223" s="102" t="s">
        <v>296</v>
      </c>
      <c r="B223" s="102"/>
      <c r="C223" s="102"/>
      <c r="D223" s="102"/>
      <c r="E223" s="102"/>
      <c r="F223" s="102"/>
    </row>
    <row r="224" spans="1:6" s="50" customFormat="1" ht="19.5" customHeight="1">
      <c r="A224" s="102" t="s">
        <v>293</v>
      </c>
      <c r="B224" s="102"/>
      <c r="C224" s="102"/>
      <c r="D224" s="102"/>
      <c r="E224" s="102"/>
      <c r="F224" s="102"/>
    </row>
    <row r="225" spans="1:6" s="50" customFormat="1" ht="19.5" customHeight="1">
      <c r="A225" s="102" t="s">
        <v>292</v>
      </c>
      <c r="B225" s="102"/>
      <c r="C225" s="102"/>
      <c r="D225" s="102"/>
      <c r="E225" s="102"/>
      <c r="F225" s="102"/>
    </row>
    <row r="226" spans="1:6" s="50" customFormat="1" ht="24">
      <c r="A226" s="102" t="s">
        <v>345</v>
      </c>
      <c r="B226" s="102"/>
      <c r="C226" s="102"/>
      <c r="D226" s="102"/>
      <c r="E226" s="102"/>
      <c r="F226" s="102"/>
    </row>
    <row r="227" spans="1:6" s="50" customFormat="1" ht="24">
      <c r="A227" s="37"/>
      <c r="B227" s="37"/>
      <c r="C227" s="37"/>
      <c r="D227" s="37"/>
      <c r="E227" s="37"/>
      <c r="F227" s="37"/>
    </row>
    <row r="228" spans="1:6" s="49" customFormat="1" ht="24">
      <c r="A228" s="90"/>
      <c r="B228" s="93"/>
      <c r="C228" s="124" t="s">
        <v>236</v>
      </c>
      <c r="D228" s="124"/>
      <c r="E228" s="124"/>
      <c r="F228" s="124"/>
    </row>
    <row r="229" spans="1:6" s="49" customFormat="1" ht="48">
      <c r="A229" s="90"/>
      <c r="B229" s="93"/>
      <c r="C229" s="90" t="s">
        <v>237</v>
      </c>
      <c r="D229" s="49" t="s">
        <v>10</v>
      </c>
      <c r="E229" s="84">
        <v>10000</v>
      </c>
      <c r="F229" s="65" t="s">
        <v>6</v>
      </c>
    </row>
    <row r="230" spans="1:6" s="50" customFormat="1" ht="85.5" customHeight="1">
      <c r="A230" s="123" t="s">
        <v>238</v>
      </c>
      <c r="B230" s="122"/>
      <c r="C230" s="122"/>
      <c r="D230" s="122"/>
      <c r="E230" s="122"/>
      <c r="F230" s="122"/>
    </row>
    <row r="231" spans="1:6" s="50" customFormat="1" ht="39" customHeight="1">
      <c r="A231" s="102" t="s">
        <v>288</v>
      </c>
      <c r="B231" s="102"/>
      <c r="C231" s="102"/>
      <c r="D231" s="102"/>
      <c r="E231" s="102"/>
      <c r="F231" s="102"/>
    </row>
    <row r="232" spans="1:6" s="50" customFormat="1" ht="39" customHeight="1">
      <c r="A232" s="102" t="s">
        <v>113</v>
      </c>
      <c r="B232" s="102"/>
      <c r="C232" s="102"/>
      <c r="D232" s="102"/>
      <c r="E232" s="102"/>
      <c r="F232" s="102"/>
    </row>
    <row r="233" spans="1:6" s="50" customFormat="1" ht="24">
      <c r="A233" s="102" t="s">
        <v>346</v>
      </c>
      <c r="B233" s="102"/>
      <c r="C233" s="102"/>
      <c r="D233" s="102"/>
      <c r="E233" s="102"/>
      <c r="F233" s="102"/>
    </row>
    <row r="234" spans="1:6" s="49" customFormat="1" ht="24">
      <c r="A234" s="90"/>
      <c r="B234" s="93"/>
      <c r="C234" s="124" t="s">
        <v>239</v>
      </c>
      <c r="D234" s="124"/>
      <c r="E234" s="124"/>
      <c r="F234" s="124"/>
    </row>
    <row r="235" spans="1:6" s="49" customFormat="1" ht="24">
      <c r="A235" s="90"/>
      <c r="B235" s="93"/>
      <c r="C235" s="93"/>
      <c r="D235" s="49" t="s">
        <v>10</v>
      </c>
      <c r="E235" s="84">
        <v>50000</v>
      </c>
      <c r="F235" s="65" t="s">
        <v>6</v>
      </c>
    </row>
    <row r="236" spans="1:6" s="50" customFormat="1" ht="114.75" customHeight="1">
      <c r="A236" s="123" t="s">
        <v>271</v>
      </c>
      <c r="B236" s="122"/>
      <c r="C236" s="122"/>
      <c r="D236" s="122"/>
      <c r="E236" s="122"/>
      <c r="F236" s="122"/>
    </row>
    <row r="237" spans="1:6" s="50" customFormat="1" ht="38.25" customHeight="1">
      <c r="A237" s="102" t="s">
        <v>296</v>
      </c>
      <c r="B237" s="102"/>
      <c r="C237" s="102"/>
      <c r="D237" s="102"/>
      <c r="E237" s="102"/>
      <c r="F237" s="102"/>
    </row>
    <row r="238" spans="1:6" s="50" customFormat="1" ht="19.5" customHeight="1">
      <c r="A238" s="102" t="s">
        <v>291</v>
      </c>
      <c r="B238" s="102"/>
      <c r="C238" s="102"/>
      <c r="D238" s="102"/>
      <c r="E238" s="102"/>
      <c r="F238" s="102"/>
    </row>
    <row r="239" spans="1:6" s="50" customFormat="1" ht="19.5" customHeight="1">
      <c r="A239" s="102" t="s">
        <v>292</v>
      </c>
      <c r="B239" s="102"/>
      <c r="C239" s="102"/>
      <c r="D239" s="102"/>
      <c r="E239" s="102"/>
      <c r="F239" s="102"/>
    </row>
    <row r="240" spans="1:6" s="50" customFormat="1" ht="24">
      <c r="A240" s="102" t="s">
        <v>347</v>
      </c>
      <c r="B240" s="102"/>
      <c r="C240" s="102"/>
      <c r="D240" s="102"/>
      <c r="E240" s="102"/>
      <c r="F240" s="102"/>
    </row>
    <row r="241" spans="1:6" s="49" customFormat="1" ht="36" customHeight="1">
      <c r="A241" s="23"/>
      <c r="B241" s="23"/>
      <c r="C241" s="69" t="s">
        <v>53</v>
      </c>
      <c r="D241" s="23" t="s">
        <v>10</v>
      </c>
      <c r="E241" s="27">
        <v>50000</v>
      </c>
      <c r="F241" s="25" t="s">
        <v>6</v>
      </c>
    </row>
    <row r="242" spans="1:6" s="17" customFormat="1" ht="55.5" customHeight="1">
      <c r="A242" s="106" t="s">
        <v>122</v>
      </c>
      <c r="B242" s="106"/>
      <c r="C242" s="106"/>
      <c r="D242" s="106"/>
      <c r="E242" s="106"/>
      <c r="F242" s="106"/>
    </row>
    <row r="243" spans="2:6" s="17" customFormat="1" ht="24">
      <c r="B243" s="23" t="s">
        <v>57</v>
      </c>
      <c r="D243" s="23" t="s">
        <v>5</v>
      </c>
      <c r="E243" s="27">
        <f>SUM(E244)</f>
        <v>700000</v>
      </c>
      <c r="F243" s="25" t="s">
        <v>6</v>
      </c>
    </row>
    <row r="244" spans="3:6" s="23" customFormat="1" ht="24">
      <c r="C244" s="23" t="s">
        <v>58</v>
      </c>
      <c r="D244" s="23" t="s">
        <v>10</v>
      </c>
      <c r="E244" s="27">
        <v>700000</v>
      </c>
      <c r="F244" s="25" t="s">
        <v>6</v>
      </c>
    </row>
    <row r="245" spans="1:6" s="17" customFormat="1" ht="25.5" customHeight="1">
      <c r="A245" s="103" t="s">
        <v>134</v>
      </c>
      <c r="B245" s="105"/>
      <c r="C245" s="105"/>
      <c r="D245" s="105"/>
      <c r="E245" s="105"/>
      <c r="F245" s="105"/>
    </row>
    <row r="246" spans="2:6" s="17" customFormat="1" ht="24">
      <c r="B246" s="23" t="s">
        <v>59</v>
      </c>
      <c r="D246" s="23" t="s">
        <v>5</v>
      </c>
      <c r="E246" s="27">
        <f>SUM(E247+E250+E252+E254+E256+E258+E260+E262+E264+E266+E268+E270+E272)</f>
        <v>2084000</v>
      </c>
      <c r="F246" s="25" t="s">
        <v>6</v>
      </c>
    </row>
    <row r="247" spans="3:6" s="23" customFormat="1" ht="21.75" customHeight="1">
      <c r="C247" s="23" t="s">
        <v>60</v>
      </c>
      <c r="D247" s="23" t="s">
        <v>10</v>
      </c>
      <c r="E247" s="27">
        <v>90000</v>
      </c>
      <c r="F247" s="25" t="s">
        <v>6</v>
      </c>
    </row>
    <row r="248" spans="1:6" s="17" customFormat="1" ht="50.25" customHeight="1">
      <c r="A248" s="103" t="s">
        <v>146</v>
      </c>
      <c r="B248" s="103"/>
      <c r="C248" s="103"/>
      <c r="D248" s="103"/>
      <c r="E248" s="103"/>
      <c r="F248" s="103"/>
    </row>
    <row r="249" spans="1:6" s="17" customFormat="1" ht="24">
      <c r="A249" s="21"/>
      <c r="B249" s="21"/>
      <c r="C249" s="21"/>
      <c r="D249" s="21"/>
      <c r="E249" s="21"/>
      <c r="F249" s="21"/>
    </row>
    <row r="250" spans="3:6" s="23" customFormat="1" ht="24">
      <c r="C250" s="23" t="s">
        <v>61</v>
      </c>
      <c r="D250" s="23" t="s">
        <v>10</v>
      </c>
      <c r="E250" s="27">
        <v>50000</v>
      </c>
      <c r="F250" s="25" t="s">
        <v>6</v>
      </c>
    </row>
    <row r="251" spans="1:6" s="17" customFormat="1" ht="27.75" customHeight="1">
      <c r="A251" s="103" t="s">
        <v>136</v>
      </c>
      <c r="B251" s="105"/>
      <c r="C251" s="105"/>
      <c r="D251" s="105"/>
      <c r="E251" s="105"/>
      <c r="F251" s="105"/>
    </row>
    <row r="252" spans="3:6" s="23" customFormat="1" ht="24.75" customHeight="1">
      <c r="C252" s="23" t="s">
        <v>62</v>
      </c>
      <c r="D252" s="23" t="s">
        <v>10</v>
      </c>
      <c r="E252" s="27">
        <v>30000</v>
      </c>
      <c r="F252" s="25" t="s">
        <v>6</v>
      </c>
    </row>
    <row r="253" spans="1:7" s="17" customFormat="1" ht="46.5" customHeight="1">
      <c r="A253" s="103" t="s">
        <v>137</v>
      </c>
      <c r="B253" s="105"/>
      <c r="C253" s="105"/>
      <c r="D253" s="105"/>
      <c r="E253" s="105"/>
      <c r="F253" s="105"/>
      <c r="G253" s="29"/>
    </row>
    <row r="254" spans="3:6" s="23" customFormat="1" ht="24">
      <c r="C254" s="23" t="s">
        <v>63</v>
      </c>
      <c r="D254" s="23" t="s">
        <v>10</v>
      </c>
      <c r="E254" s="27">
        <v>100000</v>
      </c>
      <c r="F254" s="25" t="s">
        <v>6</v>
      </c>
    </row>
    <row r="255" spans="1:6" s="17" customFormat="1" ht="24">
      <c r="A255" s="103" t="s">
        <v>147</v>
      </c>
      <c r="B255" s="105"/>
      <c r="C255" s="105"/>
      <c r="D255" s="105"/>
      <c r="E255" s="105"/>
      <c r="F255" s="105"/>
    </row>
    <row r="256" spans="3:6" s="23" customFormat="1" ht="25.5" customHeight="1">
      <c r="C256" s="23" t="s">
        <v>64</v>
      </c>
      <c r="D256" s="23" t="s">
        <v>10</v>
      </c>
      <c r="E256" s="27">
        <v>200000</v>
      </c>
      <c r="F256" s="25" t="s">
        <v>6</v>
      </c>
    </row>
    <row r="257" spans="1:7" s="17" customFormat="1" ht="47.25" customHeight="1">
      <c r="A257" s="103" t="s">
        <v>148</v>
      </c>
      <c r="B257" s="109"/>
      <c r="C257" s="109"/>
      <c r="D257" s="109"/>
      <c r="E257" s="109"/>
      <c r="F257" s="109"/>
      <c r="G257" s="29"/>
    </row>
    <row r="258" spans="3:6" s="23" customFormat="1" ht="24.75" customHeight="1">
      <c r="C258" s="23" t="s">
        <v>65</v>
      </c>
      <c r="D258" s="23" t="s">
        <v>10</v>
      </c>
      <c r="E258" s="27">
        <v>700000</v>
      </c>
      <c r="F258" s="25" t="s">
        <v>6</v>
      </c>
    </row>
    <row r="259" spans="1:7" s="17" customFormat="1" ht="45.75" customHeight="1">
      <c r="A259" s="103" t="s">
        <v>149</v>
      </c>
      <c r="B259" s="105"/>
      <c r="C259" s="105"/>
      <c r="D259" s="105"/>
      <c r="E259" s="105"/>
      <c r="F259" s="105"/>
      <c r="G259" s="29"/>
    </row>
    <row r="260" spans="3:6" s="23" customFormat="1" ht="26.25" customHeight="1">
      <c r="C260" s="23" t="s">
        <v>66</v>
      </c>
      <c r="D260" s="23" t="s">
        <v>10</v>
      </c>
      <c r="E260" s="27">
        <v>4000</v>
      </c>
      <c r="F260" s="25" t="s">
        <v>6</v>
      </c>
    </row>
    <row r="261" spans="1:6" s="17" customFormat="1" ht="42.75" customHeight="1">
      <c r="A261" s="103" t="s">
        <v>140</v>
      </c>
      <c r="B261" s="105"/>
      <c r="C261" s="105"/>
      <c r="D261" s="105"/>
      <c r="E261" s="105"/>
      <c r="F261" s="105"/>
    </row>
    <row r="262" spans="3:6" s="23" customFormat="1" ht="24.75" customHeight="1">
      <c r="C262" s="23" t="s">
        <v>67</v>
      </c>
      <c r="D262" s="23" t="s">
        <v>10</v>
      </c>
      <c r="E262" s="27">
        <v>30000</v>
      </c>
      <c r="F262" s="25" t="s">
        <v>6</v>
      </c>
    </row>
    <row r="263" spans="1:6" s="17" customFormat="1" ht="46.5" customHeight="1">
      <c r="A263" s="103" t="s">
        <v>141</v>
      </c>
      <c r="B263" s="105"/>
      <c r="C263" s="105"/>
      <c r="D263" s="105"/>
      <c r="E263" s="105"/>
      <c r="F263" s="105"/>
    </row>
    <row r="264" spans="1:6" s="23" customFormat="1" ht="25.5" customHeight="1">
      <c r="A264" s="69"/>
      <c r="B264" s="69"/>
      <c r="C264" s="69" t="s">
        <v>369</v>
      </c>
      <c r="D264" s="69" t="s">
        <v>10</v>
      </c>
      <c r="E264" s="77">
        <v>200000</v>
      </c>
      <c r="F264" s="78" t="s">
        <v>6</v>
      </c>
    </row>
    <row r="265" spans="1:6" s="17" customFormat="1" ht="90.75" customHeight="1">
      <c r="A265" s="103" t="s">
        <v>150</v>
      </c>
      <c r="B265" s="105"/>
      <c r="C265" s="105"/>
      <c r="D265" s="105"/>
      <c r="E265" s="105"/>
      <c r="F265" s="105"/>
    </row>
    <row r="266" spans="3:6" s="23" customFormat="1" ht="27" customHeight="1">
      <c r="C266" s="23" t="s">
        <v>370</v>
      </c>
      <c r="D266" s="23" t="s">
        <v>10</v>
      </c>
      <c r="E266" s="27">
        <v>300000</v>
      </c>
      <c r="F266" s="25" t="s">
        <v>6</v>
      </c>
    </row>
    <row r="267" spans="1:6" s="17" customFormat="1" ht="83.25" customHeight="1">
      <c r="A267" s="103" t="s">
        <v>151</v>
      </c>
      <c r="B267" s="105"/>
      <c r="C267" s="105"/>
      <c r="D267" s="105"/>
      <c r="E267" s="105"/>
      <c r="F267" s="105"/>
    </row>
    <row r="268" spans="3:6" s="23" customFormat="1" ht="24.75" customHeight="1">
      <c r="C268" s="23" t="s">
        <v>368</v>
      </c>
      <c r="D268" s="23" t="s">
        <v>10</v>
      </c>
      <c r="E268" s="27">
        <v>60000</v>
      </c>
      <c r="F268" s="25" t="s">
        <v>6</v>
      </c>
    </row>
    <row r="269" spans="1:6" s="17" customFormat="1" ht="51.75" customHeight="1">
      <c r="A269" s="103" t="s">
        <v>152</v>
      </c>
      <c r="B269" s="105"/>
      <c r="C269" s="105"/>
      <c r="D269" s="105"/>
      <c r="E269" s="105"/>
      <c r="F269" s="105"/>
    </row>
    <row r="270" spans="1:6" s="23" customFormat="1" ht="25.5" customHeight="1">
      <c r="A270" s="69"/>
      <c r="B270" s="70"/>
      <c r="C270" s="23" t="s">
        <v>371</v>
      </c>
      <c r="D270" s="23" t="s">
        <v>10</v>
      </c>
      <c r="E270" s="27">
        <v>300000</v>
      </c>
      <c r="F270" s="25" t="s">
        <v>6</v>
      </c>
    </row>
    <row r="271" spans="1:6" s="17" customFormat="1" ht="70.5" customHeight="1">
      <c r="A271" s="103" t="s">
        <v>153</v>
      </c>
      <c r="B271" s="105"/>
      <c r="C271" s="105"/>
      <c r="D271" s="105"/>
      <c r="E271" s="105"/>
      <c r="F271" s="105"/>
    </row>
    <row r="272" spans="1:6" s="23" customFormat="1" ht="23.25" customHeight="1">
      <c r="A272" s="69"/>
      <c r="B272" s="69"/>
      <c r="C272" s="69" t="s">
        <v>372</v>
      </c>
      <c r="D272" s="69" t="s">
        <v>10</v>
      </c>
      <c r="E272" s="77">
        <v>20000</v>
      </c>
      <c r="F272" s="78" t="s">
        <v>6</v>
      </c>
    </row>
    <row r="273" spans="1:6" s="23" customFormat="1" ht="94.5" customHeight="1">
      <c r="A273" s="103" t="s">
        <v>154</v>
      </c>
      <c r="B273" s="105"/>
      <c r="C273" s="105"/>
      <c r="D273" s="105"/>
      <c r="E273" s="105"/>
      <c r="F273" s="105"/>
    </row>
    <row r="274" spans="1:6" s="17" customFormat="1" ht="26.25">
      <c r="A274" s="23"/>
      <c r="B274" s="23" t="s">
        <v>89</v>
      </c>
      <c r="C274" s="23"/>
      <c r="D274" s="23" t="s">
        <v>5</v>
      </c>
      <c r="E274" s="45">
        <f>SUM(E275+E277)</f>
        <v>520000</v>
      </c>
      <c r="F274" s="25" t="s">
        <v>6</v>
      </c>
    </row>
    <row r="275" spans="3:6" s="23" customFormat="1" ht="27" customHeight="1">
      <c r="C275" s="23" t="s">
        <v>68</v>
      </c>
      <c r="D275" s="23" t="s">
        <v>10</v>
      </c>
      <c r="E275" s="27">
        <v>500000</v>
      </c>
      <c r="F275" s="25" t="s">
        <v>6</v>
      </c>
    </row>
    <row r="276" spans="1:6" s="17" customFormat="1" ht="53.25" customHeight="1">
      <c r="A276" s="106" t="s">
        <v>155</v>
      </c>
      <c r="B276" s="106"/>
      <c r="C276" s="106"/>
      <c r="D276" s="106"/>
      <c r="E276" s="106"/>
      <c r="F276" s="106"/>
    </row>
    <row r="277" spans="3:6" s="23" customFormat="1" ht="21.75" customHeight="1">
      <c r="C277" s="23" t="s">
        <v>70</v>
      </c>
      <c r="D277" s="23" t="s">
        <v>10</v>
      </c>
      <c r="E277" s="27">
        <v>20000</v>
      </c>
      <c r="F277" s="25" t="s">
        <v>6</v>
      </c>
    </row>
    <row r="278" spans="1:6" s="26" customFormat="1" ht="69" customHeight="1">
      <c r="A278" s="103" t="s">
        <v>156</v>
      </c>
      <c r="B278" s="103"/>
      <c r="C278" s="103"/>
      <c r="D278" s="103"/>
      <c r="E278" s="103"/>
      <c r="F278" s="103"/>
    </row>
    <row r="279" spans="2:6" s="26" customFormat="1" ht="23.25">
      <c r="B279" s="23" t="s">
        <v>93</v>
      </c>
      <c r="C279" s="23"/>
      <c r="D279" s="23" t="s">
        <v>5</v>
      </c>
      <c r="E279" s="24">
        <f>SUM(E280+E370)</f>
        <v>2385700</v>
      </c>
      <c r="F279" s="25" t="s">
        <v>6</v>
      </c>
    </row>
    <row r="280" spans="2:6" s="26" customFormat="1" ht="23.25">
      <c r="B280" s="108" t="s">
        <v>73</v>
      </c>
      <c r="C280" s="108"/>
      <c r="D280" s="23" t="s">
        <v>5</v>
      </c>
      <c r="E280" s="24">
        <f>SUM(E281+E322+E328+E351+E361)</f>
        <v>1465700</v>
      </c>
      <c r="F280" s="25" t="s">
        <v>6</v>
      </c>
    </row>
    <row r="281" spans="2:6" s="26" customFormat="1" ht="23.25">
      <c r="B281" s="46"/>
      <c r="C281" s="46" t="s">
        <v>96</v>
      </c>
      <c r="D281" s="23" t="s">
        <v>5</v>
      </c>
      <c r="E281" s="24">
        <f>SUM(E282+E293+E304)</f>
        <v>229700</v>
      </c>
      <c r="F281" s="25" t="s">
        <v>6</v>
      </c>
    </row>
    <row r="282" spans="2:6" s="54" customFormat="1" ht="19.5" customHeight="1">
      <c r="B282" s="82"/>
      <c r="C282" s="82" t="s">
        <v>125</v>
      </c>
      <c r="D282" s="82" t="s">
        <v>10</v>
      </c>
      <c r="E282" s="88">
        <v>105000</v>
      </c>
      <c r="F282" s="78" t="s">
        <v>6</v>
      </c>
    </row>
    <row r="283" spans="1:6" s="26" customFormat="1" ht="19.5" customHeight="1">
      <c r="A283" s="102" t="s">
        <v>126</v>
      </c>
      <c r="B283" s="102"/>
      <c r="C283" s="102"/>
      <c r="D283" s="102"/>
      <c r="E283" s="102"/>
      <c r="F283" s="102"/>
    </row>
    <row r="284" spans="1:6" s="26" customFormat="1" ht="39" customHeight="1">
      <c r="A284" s="37"/>
      <c r="B284" s="37"/>
      <c r="C284" s="102" t="s">
        <v>127</v>
      </c>
      <c r="D284" s="102"/>
      <c r="E284" s="102"/>
      <c r="F284" s="102"/>
    </row>
    <row r="285" spans="1:6" s="26" customFormat="1" ht="19.5" customHeight="1">
      <c r="A285" s="37"/>
      <c r="B285" s="37"/>
      <c r="C285" s="102" t="s">
        <v>128</v>
      </c>
      <c r="D285" s="102"/>
      <c r="E285" s="102"/>
      <c r="F285" s="102"/>
    </row>
    <row r="286" spans="1:6" s="26" customFormat="1" ht="19.5" customHeight="1">
      <c r="A286" s="37"/>
      <c r="B286" s="37"/>
      <c r="C286" s="102" t="s">
        <v>272</v>
      </c>
      <c r="D286" s="102"/>
      <c r="E286" s="102"/>
      <c r="F286" s="102"/>
    </row>
    <row r="287" spans="1:6" s="17" customFormat="1" ht="39" customHeight="1">
      <c r="A287" s="102" t="s">
        <v>123</v>
      </c>
      <c r="B287" s="102"/>
      <c r="C287" s="102"/>
      <c r="D287" s="102"/>
      <c r="E287" s="102"/>
      <c r="F287" s="102"/>
    </row>
    <row r="288" spans="1:6" s="17" customFormat="1" ht="19.5" customHeight="1">
      <c r="A288" s="102" t="s">
        <v>297</v>
      </c>
      <c r="B288" s="102"/>
      <c r="C288" s="102"/>
      <c r="D288" s="102"/>
      <c r="E288" s="102"/>
      <c r="F288" s="102"/>
    </row>
    <row r="289" spans="1:6" s="17" customFormat="1" ht="21">
      <c r="A289" s="103" t="s">
        <v>348</v>
      </c>
      <c r="B289" s="103"/>
      <c r="C289" s="103"/>
      <c r="D289" s="103"/>
      <c r="E289" s="103"/>
      <c r="F289" s="103"/>
    </row>
    <row r="290" spans="1:6" s="17" customFormat="1" ht="21">
      <c r="A290" s="21"/>
      <c r="B290" s="21"/>
      <c r="C290" s="21"/>
      <c r="D290" s="21"/>
      <c r="E290" s="21"/>
      <c r="F290" s="21"/>
    </row>
    <row r="291" spans="1:6" s="17" customFormat="1" ht="21">
      <c r="A291" s="21"/>
      <c r="B291" s="21"/>
      <c r="C291" s="21"/>
      <c r="D291" s="21"/>
      <c r="E291" s="21"/>
      <c r="F291" s="21"/>
    </row>
    <row r="292" spans="1:6" s="17" customFormat="1" ht="21">
      <c r="A292" s="21"/>
      <c r="B292" s="21"/>
      <c r="C292" s="21"/>
      <c r="D292" s="21"/>
      <c r="E292" s="21"/>
      <c r="F292" s="21"/>
    </row>
    <row r="293" spans="2:15" s="49" customFormat="1" ht="21">
      <c r="B293" s="95" t="s">
        <v>273</v>
      </c>
      <c r="D293" s="49" t="s">
        <v>10</v>
      </c>
      <c r="E293" s="84">
        <v>47000</v>
      </c>
      <c r="F293" s="65" t="s">
        <v>6</v>
      </c>
      <c r="I293" s="84"/>
      <c r="J293" s="65"/>
      <c r="O293" s="99"/>
    </row>
    <row r="294" spans="2:15" s="49" customFormat="1" ht="21">
      <c r="B294" s="95" t="s">
        <v>274</v>
      </c>
      <c r="I294" s="84"/>
      <c r="J294" s="65"/>
      <c r="O294" s="99"/>
    </row>
    <row r="295" spans="1:15" s="50" customFormat="1" ht="48" customHeight="1">
      <c r="A295" s="120" t="s">
        <v>275</v>
      </c>
      <c r="B295" s="120"/>
      <c r="C295" s="120"/>
      <c r="D295" s="120"/>
      <c r="E295" s="120"/>
      <c r="F295" s="120"/>
      <c r="O295" s="98"/>
    </row>
    <row r="296" spans="1:15" s="17" customFormat="1" ht="19.5" customHeight="1">
      <c r="A296" s="37"/>
      <c r="B296" s="17" t="s">
        <v>244</v>
      </c>
      <c r="O296" s="41"/>
    </row>
    <row r="297" spans="1:15" s="17" customFormat="1" ht="19.5" customHeight="1">
      <c r="A297" s="37"/>
      <c r="B297" s="17" t="s">
        <v>240</v>
      </c>
      <c r="O297" s="41"/>
    </row>
    <row r="298" spans="1:15" s="17" customFormat="1" ht="21" customHeight="1">
      <c r="A298" s="37"/>
      <c r="B298" s="102" t="s">
        <v>276</v>
      </c>
      <c r="C298" s="102"/>
      <c r="D298" s="102"/>
      <c r="E298" s="102"/>
      <c r="F298" s="102"/>
      <c r="O298" s="41"/>
    </row>
    <row r="299" spans="1:15" s="17" customFormat="1" ht="39.75" customHeight="1">
      <c r="A299" s="37"/>
      <c r="B299" s="102" t="s">
        <v>241</v>
      </c>
      <c r="C299" s="102"/>
      <c r="D299" s="102"/>
      <c r="E299" s="102"/>
      <c r="F299" s="102"/>
      <c r="O299" s="41"/>
    </row>
    <row r="300" spans="1:15" s="17" customFormat="1" ht="21" customHeight="1">
      <c r="A300" s="37"/>
      <c r="B300" s="102" t="s">
        <v>242</v>
      </c>
      <c r="C300" s="102"/>
      <c r="D300" s="102"/>
      <c r="E300" s="102"/>
      <c r="F300" s="102"/>
      <c r="G300" s="102"/>
      <c r="H300" s="102"/>
      <c r="I300" s="102"/>
      <c r="J300" s="102"/>
      <c r="O300" s="41"/>
    </row>
    <row r="301" spans="1:10" s="17" customFormat="1" ht="21.75" customHeight="1">
      <c r="A301" s="32" t="s">
        <v>243</v>
      </c>
      <c r="B301" s="32"/>
      <c r="C301" s="32"/>
      <c r="D301" s="32"/>
      <c r="E301" s="32"/>
      <c r="F301" s="32"/>
      <c r="G301" s="32"/>
      <c r="H301" s="32"/>
      <c r="I301" s="32"/>
      <c r="J301" s="32"/>
    </row>
    <row r="302" spans="1:10" s="17" customFormat="1" ht="21" customHeight="1">
      <c r="A302" s="32" t="s">
        <v>306</v>
      </c>
      <c r="B302" s="32"/>
      <c r="C302" s="32"/>
      <c r="D302" s="32"/>
      <c r="E302" s="32"/>
      <c r="F302" s="32"/>
      <c r="G302" s="32"/>
      <c r="H302" s="32"/>
      <c r="I302" s="32"/>
      <c r="J302" s="32"/>
    </row>
    <row r="303" spans="1:15" s="17" customFormat="1" ht="21">
      <c r="A303" s="103" t="s">
        <v>349</v>
      </c>
      <c r="B303" s="103"/>
      <c r="C303" s="103"/>
      <c r="D303" s="103"/>
      <c r="E303" s="103"/>
      <c r="F303" s="103"/>
      <c r="G303" s="32"/>
      <c r="H303" s="32"/>
      <c r="I303" s="32"/>
      <c r="J303" s="32"/>
      <c r="O303" s="41"/>
    </row>
    <row r="304" spans="1:10" s="17" customFormat="1" ht="21" customHeight="1">
      <c r="A304" s="49"/>
      <c r="B304" s="95" t="s">
        <v>273</v>
      </c>
      <c r="C304" s="49"/>
      <c r="D304" s="49" t="s">
        <v>10</v>
      </c>
      <c r="E304" s="84">
        <v>77700</v>
      </c>
      <c r="F304" s="65" t="s">
        <v>6</v>
      </c>
      <c r="G304" s="49"/>
      <c r="H304" s="49"/>
      <c r="I304" s="84"/>
      <c r="J304" s="65"/>
    </row>
    <row r="305" spans="1:10" s="17" customFormat="1" ht="21" customHeight="1">
      <c r="A305" s="49"/>
      <c r="B305" s="95" t="s">
        <v>277</v>
      </c>
      <c r="C305" s="49"/>
      <c r="D305" s="49"/>
      <c r="E305" s="49"/>
      <c r="F305" s="49"/>
      <c r="G305" s="49"/>
      <c r="H305" s="49"/>
      <c r="I305" s="84"/>
      <c r="J305" s="65"/>
    </row>
    <row r="306" spans="1:10" s="17" customFormat="1" ht="54" customHeight="1">
      <c r="A306" s="120" t="s">
        <v>278</v>
      </c>
      <c r="B306" s="120"/>
      <c r="C306" s="120"/>
      <c r="D306" s="120"/>
      <c r="E306" s="120"/>
      <c r="F306" s="120"/>
      <c r="G306" s="50"/>
      <c r="H306" s="50"/>
      <c r="I306" s="50"/>
      <c r="J306" s="50"/>
    </row>
    <row r="307" spans="1:2" s="17" customFormat="1" ht="21" customHeight="1">
      <c r="A307" s="37"/>
      <c r="B307" s="17" t="s">
        <v>245</v>
      </c>
    </row>
    <row r="308" spans="1:2" s="17" customFormat="1" ht="21" customHeight="1">
      <c r="A308" s="37"/>
      <c r="B308" s="17" t="s">
        <v>240</v>
      </c>
    </row>
    <row r="309" spans="1:6" s="17" customFormat="1" ht="21" customHeight="1">
      <c r="A309" s="37"/>
      <c r="B309" s="102" t="s">
        <v>276</v>
      </c>
      <c r="C309" s="102"/>
      <c r="D309" s="102"/>
      <c r="E309" s="102"/>
      <c r="F309" s="102"/>
    </row>
    <row r="310" spans="1:6" s="17" customFormat="1" ht="43.5" customHeight="1">
      <c r="A310" s="37"/>
      <c r="B310" s="102" t="s">
        <v>241</v>
      </c>
      <c r="C310" s="102"/>
      <c r="D310" s="102"/>
      <c r="E310" s="102"/>
      <c r="F310" s="102"/>
    </row>
    <row r="311" spans="1:10" s="17" customFormat="1" ht="21" customHeight="1">
      <c r="A311" s="37"/>
      <c r="B311" s="102" t="s">
        <v>242</v>
      </c>
      <c r="C311" s="102"/>
      <c r="D311" s="102"/>
      <c r="E311" s="102"/>
      <c r="F311" s="102"/>
      <c r="G311" s="102"/>
      <c r="H311" s="102"/>
      <c r="I311" s="102"/>
      <c r="J311" s="102"/>
    </row>
    <row r="312" spans="1:10" s="17" customFormat="1" ht="21" customHeight="1">
      <c r="A312" s="32" t="s">
        <v>243</v>
      </c>
      <c r="B312" s="32"/>
      <c r="C312" s="32"/>
      <c r="D312" s="32"/>
      <c r="E312" s="32"/>
      <c r="F312" s="32"/>
      <c r="G312" s="32"/>
      <c r="H312" s="32"/>
      <c r="I312" s="32"/>
      <c r="J312" s="32"/>
    </row>
    <row r="313" spans="1:10" s="17" customFormat="1" ht="21" customHeight="1">
      <c r="A313" s="32" t="s">
        <v>306</v>
      </c>
      <c r="B313" s="32"/>
      <c r="C313" s="32"/>
      <c r="D313" s="32"/>
      <c r="E313" s="32"/>
      <c r="F313" s="32"/>
      <c r="G313" s="32"/>
      <c r="H313" s="32"/>
      <c r="I313" s="32"/>
      <c r="J313" s="32"/>
    </row>
    <row r="314" spans="1:10" s="17" customFormat="1" ht="25.5" customHeight="1">
      <c r="A314" s="103" t="s">
        <v>350</v>
      </c>
      <c r="B314" s="103"/>
      <c r="C314" s="103"/>
      <c r="D314" s="103"/>
      <c r="E314" s="103"/>
      <c r="F314" s="103"/>
      <c r="G314" s="32"/>
      <c r="H314" s="32"/>
      <c r="I314" s="32"/>
      <c r="J314" s="32"/>
    </row>
    <row r="315" spans="1:10" s="17" customFormat="1" ht="25.5" customHeight="1">
      <c r="A315" s="21"/>
      <c r="B315" s="21"/>
      <c r="C315" s="21"/>
      <c r="D315" s="21"/>
      <c r="E315" s="21"/>
      <c r="F315" s="21"/>
      <c r="G315" s="32"/>
      <c r="H315" s="32"/>
      <c r="I315" s="32"/>
      <c r="J315" s="32"/>
    </row>
    <row r="316" spans="1:10" s="17" customFormat="1" ht="25.5" customHeight="1">
      <c r="A316" s="21"/>
      <c r="B316" s="21"/>
      <c r="C316" s="21"/>
      <c r="D316" s="21"/>
      <c r="E316" s="21"/>
      <c r="F316" s="21"/>
      <c r="G316" s="32"/>
      <c r="H316" s="32"/>
      <c r="I316" s="32"/>
      <c r="J316" s="32"/>
    </row>
    <row r="317" spans="1:10" s="17" customFormat="1" ht="25.5" customHeight="1">
      <c r="A317" s="21"/>
      <c r="B317" s="21"/>
      <c r="C317" s="21"/>
      <c r="D317" s="21"/>
      <c r="E317" s="21"/>
      <c r="F317" s="21"/>
      <c r="G317" s="32"/>
      <c r="H317" s="32"/>
      <c r="I317" s="32"/>
      <c r="J317" s="32"/>
    </row>
    <row r="318" spans="1:10" s="17" customFormat="1" ht="25.5" customHeight="1">
      <c r="A318" s="21"/>
      <c r="B318" s="21"/>
      <c r="C318" s="21"/>
      <c r="D318" s="21"/>
      <c r="E318" s="21"/>
      <c r="F318" s="21"/>
      <c r="G318" s="32"/>
      <c r="H318" s="32"/>
      <c r="I318" s="32"/>
      <c r="J318" s="32"/>
    </row>
    <row r="319" spans="1:10" s="17" customFormat="1" ht="25.5" customHeight="1">
      <c r="A319" s="21"/>
      <c r="B319" s="21"/>
      <c r="C319" s="21"/>
      <c r="D319" s="21"/>
      <c r="E319" s="21"/>
      <c r="F319" s="21"/>
      <c r="G319" s="32"/>
      <c r="H319" s="32"/>
      <c r="I319" s="32"/>
      <c r="J319" s="32"/>
    </row>
    <row r="320" spans="1:10" s="17" customFormat="1" ht="25.5" customHeight="1">
      <c r="A320" s="21"/>
      <c r="B320" s="21"/>
      <c r="C320" s="21"/>
      <c r="D320" s="21"/>
      <c r="E320" s="21"/>
      <c r="F320" s="21"/>
      <c r="G320" s="32"/>
      <c r="H320" s="32"/>
      <c r="I320" s="32"/>
      <c r="J320" s="32"/>
    </row>
    <row r="321" spans="1:10" s="17" customFormat="1" ht="25.5" customHeight="1">
      <c r="A321" s="21"/>
      <c r="B321" s="21"/>
      <c r="C321" s="21"/>
      <c r="D321" s="21"/>
      <c r="E321" s="21"/>
      <c r="F321" s="21"/>
      <c r="G321" s="32"/>
      <c r="H321" s="32"/>
      <c r="I321" s="32"/>
      <c r="J321" s="32"/>
    </row>
    <row r="322" spans="2:6" s="26" customFormat="1" ht="23.25">
      <c r="B322" s="46"/>
      <c r="C322" s="46" t="s">
        <v>246</v>
      </c>
      <c r="D322" s="23" t="s">
        <v>5</v>
      </c>
      <c r="E322" s="24">
        <f>SUM(E323)</f>
        <v>96000</v>
      </c>
      <c r="F322" s="25" t="s">
        <v>6</v>
      </c>
    </row>
    <row r="323" spans="2:6" s="54" customFormat="1" ht="19.5" customHeight="1">
      <c r="B323" s="82"/>
      <c r="C323" s="82" t="s">
        <v>279</v>
      </c>
      <c r="D323" s="82" t="s">
        <v>10</v>
      </c>
      <c r="E323" s="83">
        <v>96000</v>
      </c>
      <c r="F323" s="78" t="s">
        <v>6</v>
      </c>
    </row>
    <row r="324" spans="1:6" s="26" customFormat="1" ht="71.25" customHeight="1">
      <c r="A324" s="102" t="s">
        <v>376</v>
      </c>
      <c r="B324" s="102"/>
      <c r="C324" s="102"/>
      <c r="D324" s="102"/>
      <c r="E324" s="102"/>
      <c r="F324" s="102"/>
    </row>
    <row r="325" spans="1:10" s="17" customFormat="1" ht="21" customHeight="1">
      <c r="A325" s="32" t="s">
        <v>243</v>
      </c>
      <c r="B325" s="32"/>
      <c r="C325" s="32"/>
      <c r="D325" s="32"/>
      <c r="E325" s="32"/>
      <c r="F325" s="32"/>
      <c r="G325" s="32"/>
      <c r="H325" s="32"/>
      <c r="I325" s="32"/>
      <c r="J325" s="32"/>
    </row>
    <row r="326" spans="1:6" s="17" customFormat="1" ht="19.5" customHeight="1">
      <c r="A326" s="102" t="s">
        <v>297</v>
      </c>
      <c r="B326" s="102"/>
      <c r="C326" s="102"/>
      <c r="D326" s="102"/>
      <c r="E326" s="102"/>
      <c r="F326" s="102"/>
    </row>
    <row r="327" spans="1:6" s="17" customFormat="1" ht="21">
      <c r="A327" s="103" t="s">
        <v>351</v>
      </c>
      <c r="B327" s="103"/>
      <c r="C327" s="103"/>
      <c r="D327" s="103"/>
      <c r="E327" s="103"/>
      <c r="F327" s="103"/>
    </row>
    <row r="328" spans="2:6" s="26" customFormat="1" ht="23.25">
      <c r="B328" s="46"/>
      <c r="C328" s="46" t="s">
        <v>248</v>
      </c>
      <c r="D328" s="23" t="s">
        <v>5</v>
      </c>
      <c r="E328" s="24">
        <f>SUM(E329+E338)</f>
        <v>180000</v>
      </c>
      <c r="F328" s="25" t="s">
        <v>6</v>
      </c>
    </row>
    <row r="329" spans="2:6" s="54" customFormat="1" ht="19.5" customHeight="1">
      <c r="B329" s="82"/>
      <c r="C329" s="82" t="s">
        <v>249</v>
      </c>
      <c r="D329" s="82" t="s">
        <v>10</v>
      </c>
      <c r="E329" s="83">
        <v>90000</v>
      </c>
      <c r="F329" s="78" t="s">
        <v>6</v>
      </c>
    </row>
    <row r="330" spans="1:6" s="26" customFormat="1" ht="43.5" customHeight="1">
      <c r="A330" s="102" t="s">
        <v>252</v>
      </c>
      <c r="B330" s="102"/>
      <c r="C330" s="102"/>
      <c r="D330" s="102"/>
      <c r="E330" s="102"/>
      <c r="F330" s="102"/>
    </row>
    <row r="331" spans="1:6" s="26" customFormat="1" ht="24" customHeight="1">
      <c r="A331" s="37"/>
      <c r="B331" s="37"/>
      <c r="C331" s="102" t="s">
        <v>250</v>
      </c>
      <c r="D331" s="102"/>
      <c r="E331" s="102"/>
      <c r="F331" s="102"/>
    </row>
    <row r="332" spans="1:6" s="26" customFormat="1" ht="19.5" customHeight="1">
      <c r="A332" s="37"/>
      <c r="B332" s="37"/>
      <c r="C332" s="102" t="s">
        <v>251</v>
      </c>
      <c r="D332" s="102"/>
      <c r="E332" s="102"/>
      <c r="F332" s="102"/>
    </row>
    <row r="333" spans="1:6" s="26" customFormat="1" ht="42" customHeight="1">
      <c r="A333" s="37"/>
      <c r="B333" s="37"/>
      <c r="C333" s="102" t="s">
        <v>280</v>
      </c>
      <c r="D333" s="102"/>
      <c r="E333" s="102"/>
      <c r="F333" s="102"/>
    </row>
    <row r="334" spans="1:6" s="26" customFormat="1" ht="21.75" customHeight="1">
      <c r="A334" s="37"/>
      <c r="B334" s="37"/>
      <c r="C334" s="102" t="s">
        <v>253</v>
      </c>
      <c r="D334" s="102"/>
      <c r="E334" s="102"/>
      <c r="F334" s="102"/>
    </row>
    <row r="335" spans="1:6" s="17" customFormat="1" ht="39" customHeight="1">
      <c r="A335" s="102" t="s">
        <v>123</v>
      </c>
      <c r="B335" s="102"/>
      <c r="C335" s="102"/>
      <c r="D335" s="102"/>
      <c r="E335" s="102"/>
      <c r="F335" s="102"/>
    </row>
    <row r="336" spans="1:6" s="17" customFormat="1" ht="19.5" customHeight="1">
      <c r="A336" s="102" t="s">
        <v>297</v>
      </c>
      <c r="B336" s="102"/>
      <c r="C336" s="102"/>
      <c r="D336" s="102"/>
      <c r="E336" s="102"/>
      <c r="F336" s="102"/>
    </row>
    <row r="337" spans="1:6" s="17" customFormat="1" ht="21">
      <c r="A337" s="103" t="s">
        <v>352</v>
      </c>
      <c r="B337" s="103"/>
      <c r="C337" s="103"/>
      <c r="D337" s="103"/>
      <c r="E337" s="103"/>
      <c r="F337" s="103"/>
    </row>
    <row r="338" spans="2:6" s="54" customFormat="1" ht="19.5" customHeight="1">
      <c r="B338" s="82"/>
      <c r="C338" s="82" t="s">
        <v>247</v>
      </c>
      <c r="D338" s="82" t="s">
        <v>10</v>
      </c>
      <c r="E338" s="88">
        <v>90000</v>
      </c>
      <c r="F338" s="78" t="s">
        <v>6</v>
      </c>
    </row>
    <row r="339" spans="1:6" s="26" customFormat="1" ht="21.75" customHeight="1">
      <c r="A339" s="102" t="s">
        <v>254</v>
      </c>
      <c r="B339" s="102"/>
      <c r="C339" s="102"/>
      <c r="D339" s="102"/>
      <c r="E339" s="102"/>
      <c r="F339" s="102"/>
    </row>
    <row r="340" spans="1:6" s="26" customFormat="1" ht="21.75" customHeight="1">
      <c r="A340" s="37"/>
      <c r="B340" s="37"/>
      <c r="C340" s="102" t="s">
        <v>281</v>
      </c>
      <c r="D340" s="102"/>
      <c r="E340" s="102"/>
      <c r="F340" s="102"/>
    </row>
    <row r="341" spans="1:6" s="26" customFormat="1" ht="19.5" customHeight="1">
      <c r="A341" s="37"/>
      <c r="B341" s="37"/>
      <c r="C341" s="102" t="s">
        <v>255</v>
      </c>
      <c r="D341" s="102"/>
      <c r="E341" s="102"/>
      <c r="F341" s="102"/>
    </row>
    <row r="342" spans="1:6" s="26" customFormat="1" ht="21" customHeight="1">
      <c r="A342" s="37"/>
      <c r="B342" s="37"/>
      <c r="C342" s="102" t="s">
        <v>256</v>
      </c>
      <c r="D342" s="102"/>
      <c r="E342" s="102"/>
      <c r="F342" s="102"/>
    </row>
    <row r="343" spans="1:6" s="26" customFormat="1" ht="21" customHeight="1">
      <c r="A343" s="37"/>
      <c r="B343" s="37"/>
      <c r="C343" s="102" t="s">
        <v>257</v>
      </c>
      <c r="D343" s="102"/>
      <c r="E343" s="102"/>
      <c r="F343" s="102"/>
    </row>
    <row r="344" spans="1:6" s="26" customFormat="1" ht="21.75" customHeight="1">
      <c r="A344" s="37"/>
      <c r="B344" s="37"/>
      <c r="C344" s="102" t="s">
        <v>258</v>
      </c>
      <c r="D344" s="102"/>
      <c r="E344" s="102"/>
      <c r="F344" s="102"/>
    </row>
    <row r="345" spans="1:6" s="26" customFormat="1" ht="21.75" customHeight="1">
      <c r="A345" s="37"/>
      <c r="B345" s="37"/>
      <c r="C345" s="37" t="s">
        <v>259</v>
      </c>
      <c r="D345" s="100"/>
      <c r="E345" s="100"/>
      <c r="F345" s="100"/>
    </row>
    <row r="346" spans="1:6" s="17" customFormat="1" ht="39" customHeight="1">
      <c r="A346" s="102" t="s">
        <v>123</v>
      </c>
      <c r="B346" s="102"/>
      <c r="C346" s="102"/>
      <c r="D346" s="102"/>
      <c r="E346" s="102"/>
      <c r="F346" s="102"/>
    </row>
    <row r="347" spans="1:6" s="17" customFormat="1" ht="19.5" customHeight="1">
      <c r="A347" s="102" t="s">
        <v>297</v>
      </c>
      <c r="B347" s="102"/>
      <c r="C347" s="102"/>
      <c r="D347" s="102"/>
      <c r="E347" s="102"/>
      <c r="F347" s="102"/>
    </row>
    <row r="348" spans="1:6" s="17" customFormat="1" ht="21">
      <c r="A348" s="103" t="s">
        <v>353</v>
      </c>
      <c r="B348" s="103"/>
      <c r="C348" s="103"/>
      <c r="D348" s="103"/>
      <c r="E348" s="103"/>
      <c r="F348" s="103"/>
    </row>
    <row r="349" spans="1:6" s="17" customFormat="1" ht="21">
      <c r="A349" s="21"/>
      <c r="B349" s="21"/>
      <c r="C349" s="21"/>
      <c r="D349" s="21"/>
      <c r="E349" s="21"/>
      <c r="F349" s="21"/>
    </row>
    <row r="350" spans="1:6" s="17" customFormat="1" ht="21">
      <c r="A350" s="21"/>
      <c r="B350" s="21"/>
      <c r="C350" s="21"/>
      <c r="D350" s="21"/>
      <c r="E350" s="21"/>
      <c r="F350" s="21"/>
    </row>
    <row r="351" spans="2:6" s="26" customFormat="1" ht="23.25">
      <c r="B351" s="46"/>
      <c r="C351" s="46" t="s">
        <v>260</v>
      </c>
      <c r="D351" s="23" t="s">
        <v>5</v>
      </c>
      <c r="E351" s="24">
        <f>SUM(E352)</f>
        <v>210000</v>
      </c>
      <c r="F351" s="25" t="s">
        <v>6</v>
      </c>
    </row>
    <row r="352" spans="2:6" s="54" customFormat="1" ht="19.5" customHeight="1">
      <c r="B352" s="82"/>
      <c r="C352" s="82" t="s">
        <v>261</v>
      </c>
      <c r="D352" s="82" t="s">
        <v>10</v>
      </c>
      <c r="E352" s="83">
        <v>210000</v>
      </c>
      <c r="F352" s="78" t="s">
        <v>6</v>
      </c>
    </row>
    <row r="353" spans="1:6" s="26" customFormat="1" ht="43.5" customHeight="1">
      <c r="A353" s="102" t="s">
        <v>262</v>
      </c>
      <c r="B353" s="102"/>
      <c r="C353" s="102"/>
      <c r="D353" s="102"/>
      <c r="E353" s="102"/>
      <c r="F353" s="102"/>
    </row>
    <row r="354" spans="1:6" s="26" customFormat="1" ht="24" customHeight="1">
      <c r="A354" s="37"/>
      <c r="B354" s="37"/>
      <c r="C354" s="102" t="s">
        <v>263</v>
      </c>
      <c r="D354" s="102"/>
      <c r="E354" s="102"/>
      <c r="F354" s="102"/>
    </row>
    <row r="355" spans="1:6" s="26" customFormat="1" ht="47.25" customHeight="1">
      <c r="A355" s="37"/>
      <c r="B355" s="37"/>
      <c r="C355" s="102" t="s">
        <v>282</v>
      </c>
      <c r="D355" s="102"/>
      <c r="E355" s="102"/>
      <c r="F355" s="102"/>
    </row>
    <row r="356" spans="1:6" s="26" customFormat="1" ht="42" customHeight="1">
      <c r="A356" s="37"/>
      <c r="B356" s="37"/>
      <c r="C356" s="102" t="s">
        <v>264</v>
      </c>
      <c r="D356" s="102"/>
      <c r="E356" s="102"/>
      <c r="F356" s="102"/>
    </row>
    <row r="357" spans="1:6" s="26" customFormat="1" ht="21.75" customHeight="1">
      <c r="A357" s="37"/>
      <c r="B357" s="37"/>
      <c r="C357" s="102" t="s">
        <v>265</v>
      </c>
      <c r="D357" s="102"/>
      <c r="E357" s="102"/>
      <c r="F357" s="102"/>
    </row>
    <row r="358" spans="1:6" s="17" customFormat="1" ht="39" customHeight="1">
      <c r="A358" s="102" t="s">
        <v>123</v>
      </c>
      <c r="B358" s="102"/>
      <c r="C358" s="102"/>
      <c r="D358" s="102"/>
      <c r="E358" s="102"/>
      <c r="F358" s="102"/>
    </row>
    <row r="359" spans="1:6" s="17" customFormat="1" ht="19.5" customHeight="1">
      <c r="A359" s="102" t="s">
        <v>297</v>
      </c>
      <c r="B359" s="102"/>
      <c r="C359" s="102"/>
      <c r="D359" s="102"/>
      <c r="E359" s="102"/>
      <c r="F359" s="102"/>
    </row>
    <row r="360" spans="1:6" s="17" customFormat="1" ht="39" customHeight="1">
      <c r="A360" s="103" t="s">
        <v>354</v>
      </c>
      <c r="B360" s="103"/>
      <c r="C360" s="103"/>
      <c r="D360" s="103"/>
      <c r="E360" s="103"/>
      <c r="F360" s="103"/>
    </row>
    <row r="361" spans="1:6" s="17" customFormat="1" ht="21">
      <c r="A361" s="37"/>
      <c r="B361" s="46" t="s">
        <v>94</v>
      </c>
      <c r="D361" s="23" t="s">
        <v>5</v>
      </c>
      <c r="E361" s="85">
        <f>SUM(E362)</f>
        <v>750000</v>
      </c>
      <c r="F361" s="25" t="s">
        <v>6</v>
      </c>
    </row>
    <row r="362" spans="2:6" s="54" customFormat="1" ht="19.5" customHeight="1">
      <c r="B362" s="46"/>
      <c r="C362" s="46" t="s">
        <v>95</v>
      </c>
      <c r="D362" s="23" t="s">
        <v>10</v>
      </c>
      <c r="E362" s="24">
        <v>750000</v>
      </c>
      <c r="F362" s="25" t="s">
        <v>6</v>
      </c>
    </row>
    <row r="363" spans="1:6" s="23" customFormat="1" ht="19.5" customHeight="1">
      <c r="A363" s="102" t="s">
        <v>201</v>
      </c>
      <c r="B363" s="102"/>
      <c r="C363" s="102"/>
      <c r="D363" s="102"/>
      <c r="E363" s="102"/>
      <c r="F363" s="102"/>
    </row>
    <row r="364" spans="1:6" s="23" customFormat="1" ht="21">
      <c r="A364" s="21"/>
      <c r="B364" s="21"/>
      <c r="C364" s="102" t="s">
        <v>283</v>
      </c>
      <c r="D364" s="102"/>
      <c r="E364" s="102"/>
      <c r="F364" s="102"/>
    </row>
    <row r="365" spans="1:6" s="23" customFormat="1" ht="21">
      <c r="A365" s="21"/>
      <c r="B365" s="21"/>
      <c r="C365" s="102" t="s">
        <v>284</v>
      </c>
      <c r="D365" s="102"/>
      <c r="E365" s="102"/>
      <c r="F365" s="102"/>
    </row>
    <row r="366" spans="1:6" s="23" customFormat="1" ht="21">
      <c r="A366" s="21"/>
      <c r="B366" s="21"/>
      <c r="C366" s="102" t="s">
        <v>285</v>
      </c>
      <c r="D366" s="102"/>
      <c r="E366" s="102"/>
      <c r="F366" s="102"/>
    </row>
    <row r="367" spans="1:6" s="23" customFormat="1" ht="39" customHeight="1">
      <c r="A367" s="21"/>
      <c r="B367" s="21"/>
      <c r="C367" s="103" t="s">
        <v>266</v>
      </c>
      <c r="D367" s="103"/>
      <c r="E367" s="103"/>
      <c r="F367" s="103"/>
    </row>
    <row r="368" spans="1:6" s="17" customFormat="1" ht="19.5" customHeight="1">
      <c r="A368" s="102" t="s">
        <v>297</v>
      </c>
      <c r="B368" s="102"/>
      <c r="C368" s="102"/>
      <c r="D368" s="102"/>
      <c r="E368" s="102"/>
      <c r="F368" s="102"/>
    </row>
    <row r="369" spans="1:6" s="17" customFormat="1" ht="21">
      <c r="A369" s="103" t="s">
        <v>355</v>
      </c>
      <c r="B369" s="103"/>
      <c r="C369" s="103"/>
      <c r="D369" s="103"/>
      <c r="E369" s="103"/>
      <c r="F369" s="103"/>
    </row>
    <row r="370" spans="2:10" s="50" customFormat="1" ht="22.5" customHeight="1">
      <c r="B370" s="49" t="s">
        <v>108</v>
      </c>
      <c r="C370" s="49"/>
      <c r="D370" s="49" t="s">
        <v>5</v>
      </c>
      <c r="E370" s="64">
        <f>SUM(E372+E378+E383)</f>
        <v>920000</v>
      </c>
      <c r="F370" s="65" t="s">
        <v>6</v>
      </c>
      <c r="G370" s="49"/>
      <c r="H370" s="49"/>
      <c r="I370" s="64"/>
      <c r="J370" s="65"/>
    </row>
    <row r="371" spans="1:10" s="23" customFormat="1" ht="22.5" customHeight="1">
      <c r="A371" s="50"/>
      <c r="B371" s="49" t="s">
        <v>286</v>
      </c>
      <c r="C371" s="49"/>
      <c r="D371" s="49"/>
      <c r="E371" s="64"/>
      <c r="F371" s="65"/>
      <c r="G371" s="50"/>
      <c r="H371" s="50"/>
      <c r="I371" s="51"/>
      <c r="J371" s="52"/>
    </row>
    <row r="372" spans="1:10" s="23" customFormat="1" ht="21" customHeight="1">
      <c r="A372" s="50"/>
      <c r="B372" s="95" t="s">
        <v>267</v>
      </c>
      <c r="C372" s="50"/>
      <c r="D372" s="49" t="s">
        <v>10</v>
      </c>
      <c r="E372" s="84">
        <v>320000</v>
      </c>
      <c r="F372" s="65" t="s">
        <v>6</v>
      </c>
      <c r="G372" s="96"/>
      <c r="H372" s="96"/>
      <c r="I372" s="96"/>
      <c r="J372" s="96"/>
    </row>
    <row r="373" spans="1:6" s="23" customFormat="1" ht="50.25" customHeight="1">
      <c r="A373" s="120" t="s">
        <v>375</v>
      </c>
      <c r="B373" s="120"/>
      <c r="C373" s="120"/>
      <c r="D373" s="120"/>
      <c r="E373" s="120"/>
      <c r="F373" s="120"/>
    </row>
    <row r="374" spans="1:6" s="17" customFormat="1" ht="21.75" customHeight="1">
      <c r="A374" s="102" t="s">
        <v>173</v>
      </c>
      <c r="B374" s="102"/>
      <c r="C374" s="102"/>
      <c r="D374" s="102"/>
      <c r="E374" s="102"/>
      <c r="F374" s="102"/>
    </row>
    <row r="375" spans="1:6" s="17" customFormat="1" ht="21">
      <c r="A375" s="103" t="s">
        <v>356</v>
      </c>
      <c r="B375" s="103"/>
      <c r="C375" s="103"/>
      <c r="D375" s="103"/>
      <c r="E375" s="103"/>
      <c r="F375" s="103"/>
    </row>
    <row r="376" spans="1:6" s="17" customFormat="1" ht="21">
      <c r="A376" s="21"/>
      <c r="B376" s="21"/>
      <c r="C376" s="21"/>
      <c r="D376" s="21"/>
      <c r="E376" s="21"/>
      <c r="F376" s="21"/>
    </row>
    <row r="377" spans="1:6" s="17" customFormat="1" ht="21">
      <c r="A377" s="21"/>
      <c r="B377" s="21"/>
      <c r="C377" s="21"/>
      <c r="D377" s="21"/>
      <c r="E377" s="21"/>
      <c r="F377" s="21"/>
    </row>
    <row r="378" spans="1:10" s="23" customFormat="1" ht="39" customHeight="1">
      <c r="A378" s="50"/>
      <c r="B378" s="118" t="s">
        <v>269</v>
      </c>
      <c r="C378" s="119"/>
      <c r="D378" s="49" t="s">
        <v>10</v>
      </c>
      <c r="E378" s="84">
        <v>300000</v>
      </c>
      <c r="F378" s="65" t="s">
        <v>6</v>
      </c>
      <c r="G378" s="97"/>
      <c r="H378" s="97"/>
      <c r="I378" s="97"/>
      <c r="J378" s="97"/>
    </row>
    <row r="379" spans="1:6" s="23" customFormat="1" ht="48.75" customHeight="1">
      <c r="A379" s="120" t="s">
        <v>373</v>
      </c>
      <c r="B379" s="120"/>
      <c r="C379" s="120"/>
      <c r="D379" s="120"/>
      <c r="E379" s="120"/>
      <c r="F379" s="120"/>
    </row>
    <row r="380" spans="1:6" s="17" customFormat="1" ht="21.75" customHeight="1">
      <c r="A380" s="102" t="s">
        <v>173</v>
      </c>
      <c r="B380" s="102"/>
      <c r="C380" s="102"/>
      <c r="D380" s="102"/>
      <c r="E380" s="102"/>
      <c r="F380" s="102"/>
    </row>
    <row r="381" spans="1:6" s="17" customFormat="1" ht="21">
      <c r="A381" s="103" t="s">
        <v>357</v>
      </c>
      <c r="B381" s="103"/>
      <c r="C381" s="103"/>
      <c r="D381" s="103"/>
      <c r="E381" s="103"/>
      <c r="F381" s="103"/>
    </row>
    <row r="382" spans="1:10" s="23" customFormat="1" ht="22.5" customHeight="1">
      <c r="A382" s="50"/>
      <c r="B382" s="49" t="s">
        <v>287</v>
      </c>
      <c r="C382" s="49"/>
      <c r="D382" s="49"/>
      <c r="E382" s="64"/>
      <c r="F382" s="65"/>
      <c r="G382" s="50"/>
      <c r="H382" s="50"/>
      <c r="I382" s="51"/>
      <c r="J382" s="52"/>
    </row>
    <row r="383" spans="1:10" s="23" customFormat="1" ht="39" customHeight="1">
      <c r="A383" s="50"/>
      <c r="B383" s="118" t="s">
        <v>268</v>
      </c>
      <c r="C383" s="119"/>
      <c r="D383" s="49" t="s">
        <v>10</v>
      </c>
      <c r="E383" s="84">
        <v>300000</v>
      </c>
      <c r="F383" s="65" t="s">
        <v>6</v>
      </c>
      <c r="G383" s="101"/>
      <c r="H383" s="101"/>
      <c r="I383" s="101"/>
      <c r="J383" s="101"/>
    </row>
    <row r="384" spans="1:6" s="23" customFormat="1" ht="64.5" customHeight="1">
      <c r="A384" s="120" t="s">
        <v>374</v>
      </c>
      <c r="B384" s="120"/>
      <c r="C384" s="120"/>
      <c r="D384" s="120"/>
      <c r="E384" s="120"/>
      <c r="F384" s="120"/>
    </row>
    <row r="385" spans="1:6" s="17" customFormat="1" ht="21.75" customHeight="1">
      <c r="A385" s="102" t="s">
        <v>173</v>
      </c>
      <c r="B385" s="102"/>
      <c r="C385" s="102"/>
      <c r="D385" s="102"/>
      <c r="E385" s="102"/>
      <c r="F385" s="102"/>
    </row>
    <row r="386" spans="1:6" s="17" customFormat="1" ht="21">
      <c r="A386" s="103" t="s">
        <v>358</v>
      </c>
      <c r="B386" s="103"/>
      <c r="C386" s="103"/>
      <c r="D386" s="103"/>
      <c r="E386" s="103"/>
      <c r="F386" s="103"/>
    </row>
    <row r="387" spans="1:6" s="21" customFormat="1" ht="21">
      <c r="A387" s="37"/>
      <c r="B387" s="37"/>
      <c r="C387" s="37"/>
      <c r="D387" s="37"/>
      <c r="E387" s="37"/>
      <c r="F387" s="37"/>
    </row>
    <row r="388" spans="1:6" s="21" customFormat="1" ht="21">
      <c r="A388" s="37"/>
      <c r="B388" s="37"/>
      <c r="C388" s="37"/>
      <c r="D388" s="37"/>
      <c r="E388" s="37"/>
      <c r="F388" s="37"/>
    </row>
    <row r="389" spans="1:6" s="17" customFormat="1" ht="21">
      <c r="A389" s="37"/>
      <c r="B389" s="37"/>
      <c r="C389" s="37"/>
      <c r="D389" s="37"/>
      <c r="E389" s="37"/>
      <c r="F389" s="37"/>
    </row>
    <row r="390" spans="1:6" s="21" customFormat="1" ht="21">
      <c r="A390" s="23"/>
      <c r="B390" s="23"/>
      <c r="C390" s="17"/>
      <c r="D390" s="17"/>
      <c r="E390" s="29"/>
      <c r="F390" s="30"/>
    </row>
    <row r="391" spans="1:6" s="17" customFormat="1" ht="21">
      <c r="A391" s="102"/>
      <c r="B391" s="102"/>
      <c r="C391" s="102"/>
      <c r="D391" s="102"/>
      <c r="E391" s="102"/>
      <c r="F391" s="102"/>
    </row>
    <row r="392" spans="3:6" s="17" customFormat="1" ht="21">
      <c r="C392" s="47"/>
      <c r="D392" s="23"/>
      <c r="E392" s="48"/>
      <c r="F392" s="25"/>
    </row>
    <row r="393" spans="5:6" s="17" customFormat="1" ht="21">
      <c r="E393" s="29"/>
      <c r="F393" s="30"/>
    </row>
    <row r="394" spans="1:6" s="17" customFormat="1" ht="21">
      <c r="A394" s="102"/>
      <c r="B394" s="102"/>
      <c r="C394" s="102"/>
      <c r="D394" s="102"/>
      <c r="E394" s="102"/>
      <c r="F394" s="102"/>
    </row>
    <row r="395" spans="5:6" s="17" customFormat="1" ht="21">
      <c r="E395" s="29"/>
      <c r="F395" s="30"/>
    </row>
    <row r="396" spans="1:6" s="17" customFormat="1" ht="21">
      <c r="A396" s="102"/>
      <c r="B396" s="102"/>
      <c r="C396" s="102"/>
      <c r="D396" s="102"/>
      <c r="E396" s="102"/>
      <c r="F396" s="102"/>
    </row>
    <row r="397" spans="3:6" s="17" customFormat="1" ht="21">
      <c r="C397" s="47"/>
      <c r="D397" s="23"/>
      <c r="E397" s="48"/>
      <c r="F397" s="25"/>
    </row>
    <row r="398" spans="1:6" s="21" customFormat="1" ht="21">
      <c r="A398" s="23"/>
      <c r="B398" s="23"/>
      <c r="C398" s="17"/>
      <c r="D398" s="17"/>
      <c r="E398" s="29"/>
      <c r="F398" s="30"/>
    </row>
    <row r="399" spans="1:6" s="17" customFormat="1" ht="21">
      <c r="A399" s="102"/>
      <c r="B399" s="102"/>
      <c r="C399" s="102"/>
      <c r="D399" s="102"/>
      <c r="E399" s="102"/>
      <c r="F399" s="102"/>
    </row>
    <row r="400" spans="3:6" s="17" customFormat="1" ht="21">
      <c r="C400" s="47"/>
      <c r="D400" s="23"/>
      <c r="E400" s="48"/>
      <c r="F400" s="25"/>
    </row>
    <row r="401" spans="1:6" s="21" customFormat="1" ht="21">
      <c r="A401" s="23"/>
      <c r="B401" s="23"/>
      <c r="C401" s="17"/>
      <c r="D401" s="17"/>
      <c r="E401" s="29"/>
      <c r="F401" s="30"/>
    </row>
    <row r="402" spans="1:6" s="17" customFormat="1" ht="21">
      <c r="A402" s="102"/>
      <c r="B402" s="102"/>
      <c r="C402" s="102"/>
      <c r="D402" s="102"/>
      <c r="E402" s="102"/>
      <c r="F402" s="102"/>
    </row>
    <row r="403" spans="1:6" s="50" customFormat="1" ht="21">
      <c r="A403" s="17"/>
      <c r="B403" s="17"/>
      <c r="C403" s="47"/>
      <c r="D403" s="23"/>
      <c r="E403" s="48"/>
      <c r="F403" s="25"/>
    </row>
    <row r="404" spans="1:6" s="50" customFormat="1" ht="21">
      <c r="A404" s="49"/>
      <c r="B404" s="49"/>
      <c r="E404" s="51"/>
      <c r="F404" s="52"/>
    </row>
    <row r="405" spans="1:6" s="26" customFormat="1" ht="23.25">
      <c r="A405" s="120"/>
      <c r="B405" s="120"/>
      <c r="C405" s="120"/>
      <c r="D405" s="120"/>
      <c r="E405" s="120"/>
      <c r="F405" s="120"/>
    </row>
    <row r="406" spans="1:6" s="17" customFormat="1" ht="23.25">
      <c r="A406" s="54"/>
      <c r="B406" s="54"/>
      <c r="C406" s="26"/>
      <c r="D406" s="54"/>
      <c r="E406" s="55"/>
      <c r="F406" s="56"/>
    </row>
    <row r="407" spans="5:6" s="17" customFormat="1" ht="21">
      <c r="E407" s="29"/>
      <c r="F407" s="30"/>
    </row>
    <row r="408" spans="1:6" s="17" customFormat="1" ht="21">
      <c r="A408" s="103"/>
      <c r="B408" s="103"/>
      <c r="C408" s="103"/>
      <c r="D408" s="103"/>
      <c r="E408" s="103"/>
      <c r="F408" s="103"/>
    </row>
    <row r="409" spans="3:6" s="17" customFormat="1" ht="21">
      <c r="C409" s="66"/>
      <c r="E409" s="29"/>
      <c r="F409" s="30"/>
    </row>
    <row r="410" spans="1:6" s="17" customFormat="1" ht="21">
      <c r="A410" s="102"/>
      <c r="B410" s="102"/>
      <c r="C410" s="102"/>
      <c r="D410" s="102"/>
      <c r="E410" s="102"/>
      <c r="F410" s="102"/>
    </row>
    <row r="411" spans="5:6" s="17" customFormat="1" ht="21">
      <c r="E411" s="29"/>
      <c r="F411" s="30"/>
    </row>
    <row r="412" spans="5:6" s="17" customFormat="1" ht="21">
      <c r="E412" s="29"/>
      <c r="F412" s="30"/>
    </row>
    <row r="413" spans="5:6" s="17" customFormat="1" ht="21">
      <c r="E413" s="29"/>
      <c r="F413" s="30"/>
    </row>
    <row r="414" spans="5:6" s="17" customFormat="1" ht="21">
      <c r="E414" s="29"/>
      <c r="F414" s="30"/>
    </row>
    <row r="415" spans="5:6" s="17" customFormat="1" ht="21">
      <c r="E415" s="29"/>
      <c r="F415" s="30"/>
    </row>
    <row r="416" spans="5:6" s="17" customFormat="1" ht="21">
      <c r="E416" s="29"/>
      <c r="F416" s="30"/>
    </row>
    <row r="417" spans="5:6" s="17" customFormat="1" ht="21">
      <c r="E417" s="29"/>
      <c r="F417" s="30"/>
    </row>
    <row r="418" spans="5:6" s="17" customFormat="1" ht="21">
      <c r="E418" s="29"/>
      <c r="F418" s="30"/>
    </row>
    <row r="419" spans="5:6" s="17" customFormat="1" ht="21">
      <c r="E419" s="29"/>
      <c r="F419" s="30"/>
    </row>
    <row r="420" spans="5:6" s="17" customFormat="1" ht="21">
      <c r="E420" s="29"/>
      <c r="F420" s="30"/>
    </row>
    <row r="421" spans="5:6" s="17" customFormat="1" ht="21">
      <c r="E421" s="29"/>
      <c r="F421" s="30"/>
    </row>
    <row r="422" spans="5:6" s="17" customFormat="1" ht="21">
      <c r="E422" s="29"/>
      <c r="F422" s="30"/>
    </row>
    <row r="423" spans="5:6" s="17" customFormat="1" ht="21">
      <c r="E423" s="29"/>
      <c r="F423" s="30"/>
    </row>
    <row r="424" spans="5:6" s="17" customFormat="1" ht="21">
      <c r="E424" s="29"/>
      <c r="F424" s="30"/>
    </row>
    <row r="425" spans="5:6" s="17" customFormat="1" ht="21">
      <c r="E425" s="29"/>
      <c r="F425" s="30"/>
    </row>
    <row r="426" spans="5:6" s="17" customFormat="1" ht="21">
      <c r="E426" s="29"/>
      <c r="F426" s="30"/>
    </row>
    <row r="427" spans="5:6" s="17" customFormat="1" ht="21">
      <c r="E427" s="29"/>
      <c r="F427" s="30"/>
    </row>
    <row r="428" spans="5:6" s="17" customFormat="1" ht="21">
      <c r="E428" s="29"/>
      <c r="F428" s="30"/>
    </row>
    <row r="429" spans="5:6" s="17" customFormat="1" ht="21">
      <c r="E429" s="29"/>
      <c r="F429" s="30"/>
    </row>
    <row r="430" spans="5:6" s="17" customFormat="1" ht="21">
      <c r="E430" s="29"/>
      <c r="F430" s="30"/>
    </row>
    <row r="431" spans="5:6" s="17" customFormat="1" ht="21">
      <c r="E431" s="29"/>
      <c r="F431" s="30"/>
    </row>
    <row r="432" spans="5:6" s="17" customFormat="1" ht="21">
      <c r="E432" s="29"/>
      <c r="F432" s="30"/>
    </row>
    <row r="433" spans="5:6" s="17" customFormat="1" ht="21">
      <c r="E433" s="29"/>
      <c r="F433" s="30"/>
    </row>
    <row r="434" spans="5:6" s="17" customFormat="1" ht="21">
      <c r="E434" s="29"/>
      <c r="F434" s="30"/>
    </row>
    <row r="435" spans="5:6" s="17" customFormat="1" ht="21">
      <c r="E435" s="29"/>
      <c r="F435" s="30"/>
    </row>
    <row r="436" spans="5:6" s="17" customFormat="1" ht="21">
      <c r="E436" s="29"/>
      <c r="F436" s="30"/>
    </row>
    <row r="437" spans="5:6" s="17" customFormat="1" ht="21">
      <c r="E437" s="29"/>
      <c r="F437" s="30"/>
    </row>
    <row r="438" spans="5:6" s="17" customFormat="1" ht="21">
      <c r="E438" s="29"/>
      <c r="F438" s="30"/>
    </row>
    <row r="439" spans="5:6" s="17" customFormat="1" ht="21">
      <c r="E439" s="29"/>
      <c r="F439" s="30"/>
    </row>
    <row r="440" spans="5:6" s="17" customFormat="1" ht="21">
      <c r="E440" s="29"/>
      <c r="F440" s="30"/>
    </row>
    <row r="441" spans="5:6" s="17" customFormat="1" ht="21">
      <c r="E441" s="29"/>
      <c r="F441" s="30"/>
    </row>
    <row r="442" spans="5:6" s="17" customFormat="1" ht="21">
      <c r="E442" s="29"/>
      <c r="F442" s="30"/>
    </row>
    <row r="443" spans="5:6" s="17" customFormat="1" ht="21">
      <c r="E443" s="29"/>
      <c r="F443" s="30"/>
    </row>
    <row r="444" spans="5:6" s="17" customFormat="1" ht="21">
      <c r="E444" s="29"/>
      <c r="F444" s="30"/>
    </row>
  </sheetData>
  <sheetProtection/>
  <mergeCells count="219">
    <mergeCell ref="A303:F303"/>
    <mergeCell ref="A314:F314"/>
    <mergeCell ref="A353:F353"/>
    <mergeCell ref="C354:F354"/>
    <mergeCell ref="A337:F337"/>
    <mergeCell ref="C334:F334"/>
    <mergeCell ref="C332:F332"/>
    <mergeCell ref="C342:F342"/>
    <mergeCell ref="C343:F343"/>
    <mergeCell ref="A346:F346"/>
    <mergeCell ref="C355:F355"/>
    <mergeCell ref="C356:F356"/>
    <mergeCell ref="C357:F357"/>
    <mergeCell ref="A358:F358"/>
    <mergeCell ref="A359:F359"/>
    <mergeCell ref="A360:F360"/>
    <mergeCell ref="C367:F367"/>
    <mergeCell ref="A368:F368"/>
    <mergeCell ref="A369:F369"/>
    <mergeCell ref="A347:F347"/>
    <mergeCell ref="A348:F348"/>
    <mergeCell ref="C344:F344"/>
    <mergeCell ref="A363:F363"/>
    <mergeCell ref="C364:F364"/>
    <mergeCell ref="C365:F365"/>
    <mergeCell ref="C366:F366"/>
    <mergeCell ref="A327:F327"/>
    <mergeCell ref="C331:F331"/>
    <mergeCell ref="A335:F335"/>
    <mergeCell ref="A336:F336"/>
    <mergeCell ref="A330:F330"/>
    <mergeCell ref="C333:F333"/>
    <mergeCell ref="B300:J300"/>
    <mergeCell ref="B298:F298"/>
    <mergeCell ref="A339:F339"/>
    <mergeCell ref="C340:F340"/>
    <mergeCell ref="C341:F341"/>
    <mergeCell ref="A324:F324"/>
    <mergeCell ref="A326:F326"/>
    <mergeCell ref="B310:F310"/>
    <mergeCell ref="B309:F309"/>
    <mergeCell ref="A306:F306"/>
    <mergeCell ref="B311:J311"/>
    <mergeCell ref="A134:F134"/>
    <mergeCell ref="A161:F161"/>
    <mergeCell ref="C188:F188"/>
    <mergeCell ref="A295:F295"/>
    <mergeCell ref="A162:F162"/>
    <mergeCell ref="A242:F242"/>
    <mergeCell ref="A193:F193"/>
    <mergeCell ref="A267:F267"/>
    <mergeCell ref="A190:F190"/>
    <mergeCell ref="B299:F299"/>
    <mergeCell ref="A147:F147"/>
    <mergeCell ref="A150:F150"/>
    <mergeCell ref="A122:F122"/>
    <mergeCell ref="A165:F165"/>
    <mergeCell ref="A206:F206"/>
    <mergeCell ref="A208:F208"/>
    <mergeCell ref="A207:F207"/>
    <mergeCell ref="A164:F164"/>
    <mergeCell ref="A148:F148"/>
    <mergeCell ref="A101:F101"/>
    <mergeCell ref="A142:F142"/>
    <mergeCell ref="A141:F141"/>
    <mergeCell ref="A126:F126"/>
    <mergeCell ref="A128:F128"/>
    <mergeCell ref="A116:F116"/>
    <mergeCell ref="A109:F109"/>
    <mergeCell ref="A38:F38"/>
    <mergeCell ref="A47:F47"/>
    <mergeCell ref="A40:F40"/>
    <mergeCell ref="A50:F50"/>
    <mergeCell ref="A89:C89"/>
    <mergeCell ref="A104:C104"/>
    <mergeCell ref="A97:F97"/>
    <mergeCell ref="A55:F55"/>
    <mergeCell ref="A63:F63"/>
    <mergeCell ref="A98:F98"/>
    <mergeCell ref="A16:F16"/>
    <mergeCell ref="A19:F19"/>
    <mergeCell ref="A20:F20"/>
    <mergeCell ref="A11:C11"/>
    <mergeCell ref="A22:C22"/>
    <mergeCell ref="A53:F53"/>
    <mergeCell ref="A28:F28"/>
    <mergeCell ref="A30:F30"/>
    <mergeCell ref="A32:F32"/>
    <mergeCell ref="A34:F34"/>
    <mergeCell ref="A1:F1"/>
    <mergeCell ref="A2:F2"/>
    <mergeCell ref="A3:F3"/>
    <mergeCell ref="A4:F4"/>
    <mergeCell ref="A6:F6"/>
    <mergeCell ref="A7:F7"/>
    <mergeCell ref="A9:F9"/>
    <mergeCell ref="A10:F10"/>
    <mergeCell ref="A15:F15"/>
    <mergeCell ref="A405:F405"/>
    <mergeCell ref="A399:F399"/>
    <mergeCell ref="A42:F42"/>
    <mergeCell ref="A224:F224"/>
    <mergeCell ref="A172:F172"/>
    <mergeCell ref="A59:F59"/>
    <mergeCell ref="A61:F61"/>
    <mergeCell ref="A65:F65"/>
    <mergeCell ref="A67:F67"/>
    <mergeCell ref="B378:C378"/>
    <mergeCell ref="A379:F379"/>
    <mergeCell ref="A380:F380"/>
    <mergeCell ref="A410:F410"/>
    <mergeCell ref="A386:F386"/>
    <mergeCell ref="A391:F391"/>
    <mergeCell ref="A394:F394"/>
    <mergeCell ref="A396:F396"/>
    <mergeCell ref="A402:F402"/>
    <mergeCell ref="A408:F408"/>
    <mergeCell ref="A384:F384"/>
    <mergeCell ref="A373:F373"/>
    <mergeCell ref="A375:F375"/>
    <mergeCell ref="A374:F374"/>
    <mergeCell ref="A381:F381"/>
    <mergeCell ref="A385:F385"/>
    <mergeCell ref="A169:F169"/>
    <mergeCell ref="A180:F180"/>
    <mergeCell ref="A69:F69"/>
    <mergeCell ref="A71:F71"/>
    <mergeCell ref="A74:F74"/>
    <mergeCell ref="A76:F76"/>
    <mergeCell ref="A114:F114"/>
    <mergeCell ref="A163:F163"/>
    <mergeCell ref="A149:F149"/>
    <mergeCell ref="A143:F143"/>
    <mergeCell ref="A93:F93"/>
    <mergeCell ref="A94:F94"/>
    <mergeCell ref="A183:F183"/>
    <mergeCell ref="A175:F175"/>
    <mergeCell ref="A170:F170"/>
    <mergeCell ref="A176:F176"/>
    <mergeCell ref="A173:F173"/>
    <mergeCell ref="A177:F177"/>
    <mergeCell ref="A102:F102"/>
    <mergeCell ref="A124:F124"/>
    <mergeCell ref="A236:F236"/>
    <mergeCell ref="A226:F226"/>
    <mergeCell ref="A225:F225"/>
    <mergeCell ref="A198:F198"/>
    <mergeCell ref="A191:F191"/>
    <mergeCell ref="A211:F211"/>
    <mergeCell ref="A210:F210"/>
    <mergeCell ref="A209:F209"/>
    <mergeCell ref="A196:F196"/>
    <mergeCell ref="A194:F194"/>
    <mergeCell ref="A276:F276"/>
    <mergeCell ref="A253:F253"/>
    <mergeCell ref="C228:F228"/>
    <mergeCell ref="A239:F239"/>
    <mergeCell ref="A259:F259"/>
    <mergeCell ref="A248:F248"/>
    <mergeCell ref="A255:F255"/>
    <mergeCell ref="A251:F251"/>
    <mergeCell ref="A257:F257"/>
    <mergeCell ref="A232:F232"/>
    <mergeCell ref="A273:F273"/>
    <mergeCell ref="A269:F269"/>
    <mergeCell ref="A230:F230"/>
    <mergeCell ref="A245:F245"/>
    <mergeCell ref="A231:F231"/>
    <mergeCell ref="C286:F286"/>
    <mergeCell ref="B280:C280"/>
    <mergeCell ref="A278:F278"/>
    <mergeCell ref="A237:F237"/>
    <mergeCell ref="A238:F238"/>
    <mergeCell ref="A139:F139"/>
    <mergeCell ref="A219:F219"/>
    <mergeCell ref="A221:F221"/>
    <mergeCell ref="A261:F261"/>
    <mergeCell ref="A271:F271"/>
    <mergeCell ref="C234:F234"/>
    <mergeCell ref="A240:F240"/>
    <mergeCell ref="A265:F265"/>
    <mergeCell ref="A263:F263"/>
    <mergeCell ref="A233:F233"/>
    <mergeCell ref="A118:F118"/>
    <mergeCell ref="A135:F135"/>
    <mergeCell ref="A136:F136"/>
    <mergeCell ref="A137:F137"/>
    <mergeCell ref="A133:F133"/>
    <mergeCell ref="A138:F138"/>
    <mergeCell ref="A215:F215"/>
    <mergeCell ref="A187:F187"/>
    <mergeCell ref="A213:F213"/>
    <mergeCell ref="A192:F192"/>
    <mergeCell ref="A178:F178"/>
    <mergeCell ref="A144:F144"/>
    <mergeCell ref="A197:F197"/>
    <mergeCell ref="A166:F166"/>
    <mergeCell ref="A168:F168"/>
    <mergeCell ref="A174:F174"/>
    <mergeCell ref="A216:F216"/>
    <mergeCell ref="A214:F214"/>
    <mergeCell ref="A222:F222"/>
    <mergeCell ref="A200:F200"/>
    <mergeCell ref="A218:F218"/>
    <mergeCell ref="A146:F146"/>
    <mergeCell ref="A184:F184"/>
    <mergeCell ref="A186:F186"/>
    <mergeCell ref="A217:F217"/>
    <mergeCell ref="A185:F185"/>
    <mergeCell ref="A179:F179"/>
    <mergeCell ref="B383:C383"/>
    <mergeCell ref="A288:F288"/>
    <mergeCell ref="A283:F283"/>
    <mergeCell ref="C284:F284"/>
    <mergeCell ref="A289:F289"/>
    <mergeCell ref="C285:F285"/>
    <mergeCell ref="A287:F287"/>
    <mergeCell ref="A223:F223"/>
    <mergeCell ref="A199:F199"/>
  </mergeCells>
  <printOptions/>
  <pageMargins left="0.7086614173228347" right="0.7086614173228347" top="0.7480314960629921" bottom="0.7480314960629921" header="0.31496062992125984" footer="0.31496062992125984"/>
  <pageSetup firstPageNumber="165" useFirstPageNumber="1" horizontalDpi="600" verticalDpi="600" orientation="portrait" paperSize="9" r:id="rId3"/>
  <headerFooter>
    <oddHeader>&amp;C- &amp;P -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Win7</dc:creator>
  <cp:keywords/>
  <dc:description/>
  <cp:lastModifiedBy>Windows User</cp:lastModifiedBy>
  <cp:lastPrinted>2019-07-30T03:39:25Z</cp:lastPrinted>
  <dcterms:created xsi:type="dcterms:W3CDTF">2015-03-19T03:08:14Z</dcterms:created>
  <dcterms:modified xsi:type="dcterms:W3CDTF">2019-07-30T03:39:44Z</dcterms:modified>
  <cp:category/>
  <cp:version/>
  <cp:contentType/>
  <cp:contentStatus/>
</cp:coreProperties>
</file>