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360" windowHeight="1470" activeTab="0"/>
  </bookViews>
  <sheets>
    <sheet name="งบกลา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<sst xmlns="http://schemas.openxmlformats.org/spreadsheetml/2006/main" count="131" uniqueCount="85">
  <si>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</si>
  <si>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</si>
  <si>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</si>
  <si>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แผนงานงบกลาง</t>
  </si>
  <si>
    <t xml:space="preserve">งบกลาง </t>
  </si>
  <si>
    <t>รวม</t>
  </si>
  <si>
    <t>บาท</t>
  </si>
  <si>
    <t xml:space="preserve"> - ค่าชำระหนี้เงินต้น</t>
  </si>
  <si>
    <t>จำนวน</t>
  </si>
  <si>
    <t xml:space="preserve"> - ค่าชำระดอกเบี้ย</t>
  </si>
  <si>
    <t xml:space="preserve">- เงินสมทบกองทุนประกันสังคม   </t>
  </si>
  <si>
    <t xml:space="preserve"> - สำรองจ่าย</t>
  </si>
  <si>
    <t>เป็นรายจ่ายที่ตั้งไว้เพื่อใช้จ่ายกรณีฉุกเฉินที่มีสาธารณภัยเกิดขึ้น หรือบรรเทาปัญหาความเดือนร้อนของประชาชนเป็นส่วนรวมเท่านั้น</t>
  </si>
  <si>
    <t xml:space="preserve"> - เงินช่วยพิเศษ</t>
  </si>
  <si>
    <t>สำหรับจ่ายเป็นเงินช่วยพิเศษ (เงินช่วยค่าทำศพ) ให้แก่พนักงาน ลูกจ้างประจำ และพนักงานจ้าง ที่เสียชีวิตระหว่างรับราชการ</t>
  </si>
  <si>
    <t>- ค่าบำรุง ส.ท.ท.</t>
  </si>
  <si>
    <t xml:space="preserve">     ฉะนั้น จึงขอตั้งจ่าย</t>
  </si>
  <si>
    <t>- ค่าใช้จ่ายในการจัดการจราจร</t>
  </si>
  <si>
    <t xml:space="preserve"> - เงินสมทบกองทุนสวัสดิการชุมชน</t>
  </si>
  <si>
    <t>- เงินสมทบเข้าระบบหลักประกันสุขภาพระดับท้องถิ่น</t>
  </si>
  <si>
    <t>สำหรับจ่ายเป็นเงินสมทบเข้าระบบหลักประกันสุขภาพระดับท้องถิ่น ซึ่งเทศบาลต้องสมทบไม่น้อยกว่าร้อยละ 60 ของค่าบริการสาธารณสุขที่ได้รับจากกองทุนหลักประกันสุขภาพแห่งชาติ   คำนวณได้ดังนี้</t>
  </si>
  <si>
    <t xml:space="preserve">         จำนวนประชากรตามทะเบียนราษฎร </t>
  </si>
  <si>
    <t>คน</t>
  </si>
  <si>
    <t>คิดเป็น</t>
  </si>
  <si>
    <t xml:space="preserve">         เทศบาลสมทบในอัตราร้อยละ 60</t>
  </si>
  <si>
    <t>-ทุนการศึกษาสำหรับนักเรียน นักศึกษา และผู้ด้อยโอกาส</t>
  </si>
  <si>
    <t>บำเหน็จ/บำนาญ</t>
  </si>
  <si>
    <t>- เงินช่วยค่าครองชีพผู้รับบำนาญ(ช.ค.บ.)</t>
  </si>
  <si>
    <t>สำหรับจ่ายเป็นเงินช่วยเหลือค่าครองชีพ ให้แก่พนักงานเทศบาลผู้รับบำนาญที่ไม่ใช่ตำแหน่งครู ซึ่งได้ตั้งจ่ายตามระเบียบกระทรวงมหาดไทย</t>
  </si>
  <si>
    <t>ปัดจุดทศนิยม</t>
  </si>
  <si>
    <t xml:space="preserve"> - เงินบำเหน็จลูกจ้างประจำ</t>
  </si>
  <si>
    <t xml:space="preserve"> - เงินช่วยเหลือการศึกษาบุตรผู้รับบำนาญ</t>
  </si>
  <si>
    <t xml:space="preserve">         เงินค่ารายหัว (สำนักงานหลักประกันสุขภาพแห่งชาติ)  โอนให้</t>
  </si>
  <si>
    <t xml:space="preserve">สำหรับจ่ายเป็นเงินบำเหน็จลูกจ้างประจำดังนี้  </t>
  </si>
  <si>
    <t xml:space="preserve">1.เงินบำเหน็จรายเดือน </t>
  </si>
  <si>
    <t xml:space="preserve">2.เงินบำเหน็จ </t>
  </si>
  <si>
    <t>สำหรับจ่ายเป็นเงินช่วยเหลือการศึกษาบุตรผู้รับบำนาญ</t>
  </si>
  <si>
    <t>สำหรับจ่ายสมทบให้กองทุนบำเหน็จบำนาญข้าราชการส่วนท้องถิ่น (กบท.) ตามพระราชบัญญัติบำเหน็จ</t>
  </si>
  <si>
    <t>บำนาญข้าราชการส่วนท้องถิ่น พ.ศ.๒๕๐๐  คำนวณได้ดังนี้</t>
  </si>
  <si>
    <r>
      <rPr>
        <b/>
        <u val="single"/>
        <sz val="16"/>
        <rFont val="TH SarabunPSK"/>
        <family val="2"/>
      </rPr>
      <t>รายจ่ายตามข้อ</t>
    </r>
    <r>
      <rPr>
        <b/>
        <sz val="16"/>
        <rFont val="TH SarabunPSK"/>
        <family val="2"/>
      </rPr>
      <t>ผู</t>
    </r>
    <r>
      <rPr>
        <b/>
        <u val="single"/>
        <sz val="16"/>
        <rFont val="TH SarabunPSK"/>
        <family val="2"/>
      </rPr>
      <t>กพัน</t>
    </r>
  </si>
  <si>
    <r>
      <t xml:space="preserve">     คำนวณร้อยละ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2</t>
    </r>
  </si>
  <si>
    <t>สำหรับจ่ายสมทบกองทุนประกันสังคม ในอัตราร้อยละ 5 ของค่าจ้างและเงินเพิ่มการครองชีพชั่วคราวที่เทศบาลตั้งจ่ายให้แก่พนักงานจ้าง ดังนี้</t>
  </si>
  <si>
    <t xml:space="preserve"> - เงินสงเคราะห์เบี้ยยังชีพผู้ป่วยเอดส์</t>
  </si>
  <si>
    <t xml:space="preserve"> - เบี้ยยังชีพผู้สูงอายุ</t>
  </si>
  <si>
    <t>สำหรับจ่ายเป็นค่าเบี้ยยังชีพให้แก่ผู้สูงอายุ ซึ่งมีอายุหกสิบปีบริบูรณ์ขึ้นไป ที่มีคุณสมบัติครบถ้วนตามระเบียบกระทรวงมหาดไทย ว่าด้วยหลักเกณฑ์การจ่ายเงินเบี้ยยังชีพผู้สูงอายุขององค์กรปกครองส่วนท้องถิ่น พ.ศ. 2552 และได้ขึ้นทะเบียนขอรับเงินเบี้ยยังชีพผู้สูงอายุต่อเทศบาลนครนครสวรรค์ไว้แล้ว ภูมิลำเนาอยู่ในเขตเทศบาลฯ โดยจ่ายอัตราเบี้ยยังชีพผู้สูงอายุรายเดือน แบบขั้นบันได ดังนี้</t>
  </si>
  <si>
    <t>สำหรับชำระหนี้เงินกู้ ธนาคารออมสิน (สาขานครสวรรค์) โครงการก่อสร้างเขื่อนป้องกันตลิ่งและคันป้องกันน้ำท่วมตามแนวร่องน้ำเจ้าพระยา ช่วงที่ ๑ และจ่ายชำระหนี้ดอกเบี้ยเงินกู้ ธนาคารกรุงไทย (สาขาถนนมาตุลี) โครงการก่อสร้างเขื่อนป้องกันตลิ่งและคันป้องกันน้ำท่วมตามแนวร่องน้ำเจ้าพระยา ช่วงที่ ๒ ชำระดอกเบี้ยเงินกู้ปีที่ ๙ ตั้งแต่เดือนตุลาคม ๒๕๖๑ - กันยายน ๒๕๖๒ รายละเอียดตามเอกสารธนาคาร</t>
  </si>
  <si>
    <t xml:space="preserve">            1. พนักงานจ้างผู้ได้รับค่าตอบแทนรายเดือนจากเทศบาลตั้งจ่ายจำนวน 5,266,960 บาท </t>
  </si>
  <si>
    <t xml:space="preserve">   - ผู้สูงอายุ อายุ 60 - 69 ปี จำนวน 7,527 ราย ๆ ละ 600 บาท/เดือน</t>
  </si>
  <si>
    <t xml:space="preserve">   - ผู้สูงอายุ อายุ 70 - 79 ปี จำนวน 3,764 ราย ๆ ละ 700 บาท/เดือน </t>
  </si>
  <si>
    <t xml:space="preserve">   - ผู้สูงอายุ อายุ 80 - 89 ปี จำนวน 1,807 ราย ๆ ละ 800 บาท/เดือน </t>
  </si>
  <si>
    <t xml:space="preserve">   - ผู้สูงอายุ อายุ 90 ปี ขึ้นไป จำนวน 302 ราย ๆ ละ 1,000 บาท/เดือน </t>
  </si>
  <si>
    <t>รายรับจริงประจำปีงบประมาณ พ.ศ.2560</t>
  </si>
  <si>
    <t>ประมาณการรายรายรับ ประจำปี 2562 (ไม่รวมรายรับประเภทพันธบัตร เงินกู้ เงินที่มีผู้อุทิศให้ และเงินอุดหนุน)</t>
  </si>
  <si>
    <t xml:space="preserve">   - งานป้องกัน (5 ราย)   จำนวน 778,900 บาท </t>
  </si>
  <si>
    <t xml:space="preserve">   - สำนักการช่าง (4 ราย)  จำนวน 578,700 บาท</t>
  </si>
  <si>
    <t xml:space="preserve">   - สำนักการศึกษา (2 ราย)  จำนวน 229,200 บาท</t>
  </si>
  <si>
    <t xml:space="preserve">   - สำนักการสาธารณสุขและสิ่งแวดล้อม (1 ราย)    จำนวน 402,300 บาท</t>
  </si>
  <si>
    <r>
      <t xml:space="preserve"> - เป็นไปตามหนังสือสำนักงานกองทุนบำเหน็จบำนาญข้าราชการส่วนท้องถิ่น ที่ </t>
    </r>
    <r>
      <rPr>
        <sz val="16"/>
        <rFont val="TH SarabunIT๙"/>
        <family val="2"/>
      </rPr>
      <t>มท 0808.5/ว 29 ลงวันที่ 12 กรกฎาคม 2560</t>
    </r>
  </si>
  <si>
    <r>
      <t xml:space="preserve"> - เป็นไปตามหนังสือสำนักงานกองทุนบำเหน็จบำนาญข้าราชการส่วนท้องถิ่น ที่ </t>
    </r>
    <r>
      <rPr>
        <sz val="16"/>
        <rFont val="TH SarabunIT๙"/>
        <family val="2"/>
      </rPr>
      <t>มท 0808.5/ว 30 ลงวันที่ 12 กรกฎาคม 2560</t>
    </r>
  </si>
  <si>
    <t>ประจำปีงบประมาณ พ.ศ. 2562</t>
  </si>
  <si>
    <t xml:space="preserve">สำหรับจ่ายเป็นค่าสงเคราะห์เบี้ยยังชีพผู้ป่วยเอดส์ให้แก่ผู้ป่วยเอดส์ที่แพทย์ได้รับรองและทำการวินิจฉัยแล้ว และมีความเป็นอยู่ยากจน หรือถูกทอดทิ้งขาดผู้อุปการะดูแล ไม่สามารถประกอบอาชีพเลี้ยงตนเองได้ โดยผู้ป่วยเอดส์ที่มีสิทธิจะได้รับสิทธิเบี้ยยังชีพ คนละ 500 บาท ต่อเดือน ครบทั้ง 12 เดือน จำนวน 85 ราย </t>
  </si>
  <si>
    <r>
      <t xml:space="preserve"> - เป็นไปตามหนังสือกรมส่งเสริมการปกครองท้องถิ่น ที่  ม</t>
    </r>
    <r>
      <rPr>
        <sz val="16"/>
        <rFont val="TH SarabunIT๙"/>
        <family val="2"/>
      </rPr>
      <t>ท 0810.6/ว 2076 ลงวันที่ 5 กรกฎาคม 2561</t>
    </r>
    <r>
      <rPr>
        <sz val="16"/>
        <rFont val="TH SarabunPSK"/>
        <family val="2"/>
      </rPr>
      <t xml:space="preserve"> เรื่อง การซักซ้อมแนวทางการตั้งงบประมาณรายจ่าย ประจำปีงบประมาณ พ.ศ. 2562 เงินอุดหนุนทั่วไป เงินอุดหนุนสำหรับโครงการเสริมสร้างสวัสดิการทางสังคมให้แก่ผู้พิการและทุพพลภาพ โครงการสนับสนุนการจัดสวัสดิการทางสังคมแก่ผู้ด้อยโอกาสทางสังคม และโครงการสร้างหลักประกันด้านรายได้แก่ผู้สูงอายุ</t>
    </r>
  </si>
  <si>
    <t xml:space="preserve"> - โครงการสนับสนุนการเสริมสร้างสวัสดิการทางสังคมให้แก่คนพิการหรือทุพพลภาพ </t>
  </si>
  <si>
    <t xml:space="preserve">   (เบี้ยยังชีพคนพิการ)</t>
  </si>
  <si>
    <t xml:space="preserve">สำหรับจ่ายเป็นค่าเบี้ยความพิการ ให้แก่คนพิการที่มีสิทธิตามหลักเกณฑ์ที่กำหนดที่ได้แสดงความจำนงโดยการขอขึ้นทะเบียนเพื่อขอรับเงินเบี้ยความพิการไว้กับองค์กรปกครองส่วนท้องถิ่นแล้ว ที่มีบัตรประจำตัวคนพิการตามกฎหมายว่าด้วย การส่งเสริมคุณภาพชีวิตคนพิการ ภูมิลำเนาอยู่ในเขตเทศบาลนครนครสวรรค์ โดยคนพิการที่มีสิทธิจะได้รับสิทธิเบี้ยความพิการ คนละ 800 บาทต่อเดือน จำนวน 2,200 ราย </t>
  </si>
  <si>
    <t xml:space="preserve"> - เป็นไปตามระเบียบกระทรวงมหาดไทย ว่าด้วยการจ่ายเงินสงเคราะห์เพื่อการยังชีพ ขององค์กรปกครองส่วนท้องถิ่น พ.ศ. 2548</t>
  </si>
  <si>
    <t xml:space="preserve"> - เป็นไปตามภารกิจถ่ายโอน มาตรา 16 แห่ง พ.ร.บ. กำหนดแผนและขั้นตอนการกระจายอำนาจให้แก่องค์ปกครองส่วนท้องถิ่น พ.ศ. 2542</t>
  </si>
  <si>
    <t xml:space="preserve"> - เป็นไปตามระเบียบกระทรวงมหาดไทย ว่าด้วยหลักเกณฑ์การจ่ายเงินเบี้ยความพิการให้คนพิการขององค์กรปกครองส่วนท้องถิ่น (ฉบับที่ 2) พ.ศ. 2559</t>
  </si>
  <si>
    <t xml:space="preserve"> - เป็นไปตามระเบียบกระทรวงมหาดไทย ว่าด้วยหลักเกณฑ์การจ่ายเงินเบี้ยยังชีพผู้สูงอายุขององค์กรปกครองส่วนท้องถิ่น พ.ศ. 2552</t>
  </si>
  <si>
    <t>ประมาณการรายจ่ายรวมทั้งสิ้น 182,963,215 บาท จ่ายจากรายได้จัดเก็บเอง</t>
  </si>
  <si>
    <t>หมวดภาษีจัดสรร และหมวดเงินอุดหนุนทั่วไป แยกเป็น</t>
  </si>
  <si>
    <t>- เป็นไปตามหนังสือกระทรวงมหาดไทย ที่ มท ๐๓๑๓.๔/ว.๓๘๘๙ ลงวันที่ ๒๙ พฤศจิกายน ๒๕๓๘</t>
  </si>
  <si>
    <t>- เป็นไปตามหนังสือกระทรวงมหาดไทย ด่วนมาก ที่ มท ๐๓๑๓.๔/ว.๒๗๘๗ ลงวันที่ ๑๘ พฤศจิกายน ๒๕๕๒</t>
  </si>
  <si>
    <t>สำหรับจ่ายเป็นค่าบำรุงสันนิบาตเทศบาลแห่งประเทศไทย คำนวณจากรายรับจริงประจำปีงบประมาณ พ.ศ.2560 (ไม่รวมเงินกู้ เงินจ่ายขาดเงินสะสม และเงินอุดหนุนทุกประเภท) โดยตั้งจ่ายไม่น้อยกว่าร้อยละ 1/6 ของรายรับจริง ทั้งนี้ไม่เกิน 750,000 บาท คำนวณได้ดังนี้</t>
  </si>
  <si>
    <r>
      <t>สำหรับจ่ายเป็นค่าใช้จ่ายในการจัดการจราจร โดยตั้งจ่ายจากเงินรายได้ ประเภทค่าปรับผู้กระทำผิดกฎจราจรทางบกทั้งจำนวน จำนวน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1,0</t>
    </r>
    <r>
      <rPr>
        <sz val="16"/>
        <rFont val="TH SarabunPSK"/>
        <family val="2"/>
      </rPr>
      <t xml:space="preserve">00,000 บาท ส่วนที่เหลือตั้งจ่ายจากเงินรายได้เทศบาล เป็นค่าทาสีตีเส้นจราจร แผงกั้น จัดทำป้ายสัญญาณไฟจราจร หรืออุปกรณ์ที่ใช้ในการควบคุมการสัญจร และอื่นๆที่มีลักษณะดังกล่าวที่ประชาชนได้รับประโยชน์โดยตรง </t>
    </r>
  </si>
  <si>
    <t>- เป็นไปตามหนังสือกระทรวงมหาดไทย ด่วนมาก ที่ มท ๐๓๑๓.๔/ว ๓๒๐๓ ลงวันที่ ๔ ตุลาคม ๒๕๓๙</t>
  </si>
  <si>
    <t xml:space="preserve">สำหรับจ่ายเป็นเงินสมทบกองทุนสวัสดิการชุมนุม ด้วยหลักการประชาชนออม 1 ส่วน เทศบาล 1 ส่วน และรัฐบาล 1 ส่วน </t>
  </si>
  <si>
    <t>- เป็นไปตามหนังสือกระทรวงมหาดไทย ด่วนที่สุด ที่ มท ๐๘๙๑.๔/ว ๒๕๐๒  ลงวันที่ ๒๐ สิงหาคม ๒๕๕๓</t>
  </si>
  <si>
    <t xml:space="preserve"> - เป็นไปตามหนังสือกระทรวงมหาดไทย ที่ มท ๐๘๐๘.๒/ว.๑๓๖๕  ลงวันที่ ๓๐ เมษายน ๒๕๕๐</t>
  </si>
  <si>
    <t>- เงินสมทบกองทุนบำเหน็จบำนาญข้าราชการส่วนท้องถิ่น (กบท.)</t>
  </si>
  <si>
    <t xml:space="preserve">            2. พนักงานจ้างผู้ได้รับค่าตอบแทนรายเดือนจากเงินอุดหนุนทั่วไปที่กรมจัดสรร ตั้งจ่ายจำนวน 342,946 บาท </t>
  </si>
  <si>
    <t>คำนวณเงินค่าบำรุงสันนิบาตเทศบาลร้อยละ 1/6 เป็นเงิน</t>
  </si>
  <si>
    <t xml:space="preserve">สำหรับจ่ายเป็นทุนการศึกษาสำหรับนักเรียน นักศึกษาและผู้ด้อยโอกาส ซึ่งเทศบาลที่มีรายได้เกิน 300 ล้านบาทขึ้นไปสามารถตั้งงบประมาณได้ไม่เกิน 2 % ของรายได้ทุกประเภทของปีงบประมาณที่ผ่านมารวมเงินอุดหนุน สามารถเบิกจ่ายได้เฉพาะค่าเล่าเรียนหรือค่าธรรมเนียมการศึกษาหรือค่าบำรุงหรือค่าหน่วยกิต ไม่เกินปีการศึกษาละ 33,000 บาท </t>
  </si>
  <si>
    <t xml:space="preserve">     2. สำหรับชำระหนี้เงินกู้ธนาคารกรุงไทย (สาขาถนนมาตุลี) โครงการก่อสร้างเขื่อนป้องกันตลิ่งและคันป้องกันน้ำท่วมตามแนวร่องน้ำเจ้าพระยา ช่วงที่ ๒ ตามสัญญากู้เงิน ลงวันที่ ๒๓ มิถุนายน ๒๕๕๓ วงเงินกู้ตามสัญญา ๑๔๓,๐๐๐,๐๐๐ บาท (หนึ่งร้อยสี่สิบสามล้านบาทถ้วน) ตามสัญญาจ้างของเทศบาลการเบิกจ่ายเงินงวดสุดท้ายมีปรับลดเนื้องานเป็นเงิน จำนวน ๓,๒๒๒,๕๑๑.๘๙ บาท (สามล้านสองแสนสองหมื่นสองพันห้าร้อยสิบเอ็ดบาทแปดสิบเก้าสตางค์) และมีค่าปรับตามสัญญาเป็นเงิน จำนวน ๓,๖๒๔,๘๐๐ บาท (สามล้านหกแสนสองหมื่นสี่พันแปดร้อยบาทถ้วน) ที่เทศบาลไม่ได้รับเงินมาจากธนาคารจึงทำให้วงเงินกู้ที่เทศบาลรับมาจริงคงเหลือ จำนวน  ๑๓๖,๑๕๒,๖๘๘.๑๑ บาท (หนึ่งร้อยสามสิบหกล้านหนึ่งแสนห้าหมื่นสองพันหกร้อยแปดสิบแปดบาทสิบเอ็ดสตางค์) กำหนดชำระคืนเงินต้นอย่างน้อยปีละไม่น้อยกว่า ๑๑,๐๐๐,๐๐๐ บาท (สิบเอ็ดล้านบาทถ้วน) จนกว่าจะครบสัญญาชำระหนี้เสร็จสิ้น เริ่มชำระงวดแรกในปีงบประมาณ พ.ศ. ๒๕๕๖ ณ วันนี้ มียอดเงินต้นคงเหลือ ๗๐,๑๕๒,๖๘๘.๑๐ บาท ปีงบประมาณ พ.ศ. ๒๕๖๒ ตั้งงบประมาณชำระหนี้เงินต้นงวดที่ ๗ เป็นเงิน ๑๑,๐๐๐,๐๐๐ บาท (สิบเอ็ดล้านบาทถ้วน)</t>
  </si>
  <si>
    <t xml:space="preserve">     1. สำหรับชำระหนี้เงินกู้ ธนาคารออมสิน (สาขานครสวรรค์) โครงการก่อสร้างเขื่อนป้องกันตลิ่งและคันป้องกันน้ำท่วมตามแนวร่องน้ำเจ้าพระยา ช่วงที่ ๑ ตามสัญญากู้เงิน ลงวันที่ ๒๓ กันยายน ๒๕๕๓ วงเงินตามสัญญา ๑๓๗,๐๐๐,๐๐๐ บาท (หนึ่งร้อยสามสิบเจ็ดล้านบาทถ้วน) กำหนดชำระคืนเงินต้นเป็นงวดรายปีรวม ๑๓ งวด โดยชำระงวดที่ ๑ - ๑๒ ชำระงวดละ ๑๐,๕๔๐,๐๐๐ บาท (สิบล้านห้าแสนสี่หมื่นบาทถ้วน) และงวดที่ ๑๓ ชำระงวดละ ๑๐,๕๒๐,๐๐๐ บาท (สิบล้านห้าแสนสองหมื่นบาทถ้วน) เริ่มชำระงวดแรกในปีงบประมาณ พ.ศ. ๒๕๕๖ จนกว่าจะชำระครบถ้วนตามสัญญา ณ วันนี้ มียอดเงินต้นคงเหลือ ๗๓,๕๐๘,๘๑๗.๑๗ บาท ปีงบประมาณ พ.ศ. ๒๕๖๒ ตั้งงบประมาณชำระหนี้เงินต้นงวดที่ ๗ เป็นเงิน ๑๐,๕๔๐,๐๐๐ บาท (สิบล้านห้าแสนสี่หมื่นบาทถ้วน)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</si>
</sst>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7"/>
      <name val="TH SarabunPSK"/>
      <family val="2"/>
    </font>
    <font>
      <i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IT๙"/>
      <family val="2"/>
    </font>
    <font>
      <b/>
      <sz val="17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6" fontId="2" fillId="0" borderId="0" xfId="36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6" fontId="5" fillId="0" borderId="0" xfId="36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36" applyNumberFormat="1" applyFont="1" applyAlignment="1">
      <alignment/>
    </xf>
    <xf numFmtId="0" fontId="5" fillId="0" borderId="0" xfId="0" applyFont="1" applyAlignment="1">
      <alignment/>
    </xf>
    <xf numFmtId="176" fontId="2" fillId="0" borderId="0" xfId="36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76" fontId="2" fillId="0" borderId="0" xfId="36" applyNumberFormat="1" applyFont="1" applyAlignment="1">
      <alignment vertical="top" wrapText="1"/>
    </xf>
    <xf numFmtId="0" fontId="2" fillId="0" borderId="0" xfId="0" applyFont="1" applyAlignment="1">
      <alignment horizontal="right" vertical="top"/>
    </xf>
    <xf numFmtId="43" fontId="2" fillId="0" borderId="0" xfId="36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3" fontId="2" fillId="0" borderId="0" xfId="36" applyFont="1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176" fontId="8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176" fontId="2" fillId="0" borderId="0" xfId="36" applyNumberFormat="1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0" xfId="36" applyNumberFormat="1" applyFont="1" applyAlignment="1">
      <alignment horizontal="right"/>
    </xf>
    <xf numFmtId="176" fontId="9" fillId="0" borderId="0" xfId="36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176" fontId="9" fillId="0" borderId="0" xfId="36" applyNumberFormat="1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 quotePrefix="1">
      <alignment vertical="top"/>
    </xf>
    <xf numFmtId="176" fontId="9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 quotePrefix="1">
      <alignment horizontal="left"/>
    </xf>
    <xf numFmtId="0" fontId="53" fillId="0" borderId="0" xfId="0" applyFont="1" applyAlignment="1">
      <alignment/>
    </xf>
    <xf numFmtId="176" fontId="53" fillId="0" borderId="0" xfId="36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 horizontal="left" vertical="top"/>
    </xf>
    <xf numFmtId="0" fontId="2" fillId="0" borderId="0" xfId="0" applyFont="1" applyAlignment="1" quotePrefix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 quotePrefix="1">
      <alignment horizontal="left" vertical="top"/>
    </xf>
    <xf numFmtId="0" fontId="10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621;&#3632;&#3648;&#3629;&#3637;&#3618;&#3604;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สน.ปลัด1 บริหารฯ"/>
      <sheetName val="สน.ปลัด1 รักษาความสงบ"/>
      <sheetName val="วิชาการ2"/>
      <sheetName val="คลัง 3"/>
      <sheetName val="ตรวจสอบภายใน4"/>
      <sheetName val="ช่าง 5 เคหะ"/>
      <sheetName val="ช่าง 5 อุตสาหกรรม"/>
      <sheetName val="สาธารณสุข6"/>
      <sheetName val="โรงฆ่าสัตว์6"/>
      <sheetName val="ศึกษา 6 (แผนงานการศึกษา)"/>
      <sheetName val="ศึกษา 6 (แผนงานการศาสนา)"/>
      <sheetName val="ศึกษา(อุดหนุน แผนงานการศึกษา)"/>
      <sheetName val="ศึกษา(อุดหนุน แผนงานการศาสนา)"/>
      <sheetName val="สวัสดิการ 7(สังคมสงเคราะห์"/>
      <sheetName val="สวัสดิการ7 (สร้างความเข้มแข็งฯ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220" zoomScaleNormal="150" zoomScaleSheetLayoutView="220" zoomScalePageLayoutView="0" workbookViewId="0" topLeftCell="A14">
      <selection activeCell="A13" sqref="A13:F13"/>
    </sheetView>
  </sheetViews>
  <sheetFormatPr defaultColWidth="16.140625" defaultRowHeight="15"/>
  <cols>
    <col min="1" max="1" width="5.00390625" style="2" customWidth="1"/>
    <col min="2" max="2" width="16.140625" style="2" customWidth="1"/>
    <col min="3" max="3" width="19.57421875" style="2" customWidth="1"/>
    <col min="4" max="4" width="6.7109375" style="2" bestFit="1" customWidth="1"/>
    <col min="5" max="5" width="30.7109375" style="16" customWidth="1"/>
    <col min="6" max="6" width="5.00390625" style="4" bestFit="1" customWidth="1"/>
    <col min="7" max="7" width="21.421875" style="2" bestFit="1" customWidth="1"/>
    <col min="8" max="16384" width="16.140625" style="2" customWidth="1"/>
  </cols>
  <sheetData>
    <row r="1" spans="1:6" ht="23.25">
      <c r="A1" s="73" t="s">
        <v>0</v>
      </c>
      <c r="B1" s="73"/>
      <c r="C1" s="73"/>
      <c r="D1" s="73"/>
      <c r="E1" s="73"/>
      <c r="F1" s="73"/>
    </row>
    <row r="2" spans="1:6" ht="23.25">
      <c r="A2" s="73" t="s">
        <v>59</v>
      </c>
      <c r="B2" s="73"/>
      <c r="C2" s="73"/>
      <c r="D2" s="73"/>
      <c r="E2" s="73"/>
      <c r="F2" s="73"/>
    </row>
    <row r="3" spans="1:6" ht="23.25">
      <c r="A3" s="73" t="s">
        <v>1</v>
      </c>
      <c r="B3" s="73"/>
      <c r="C3" s="73"/>
      <c r="D3" s="73"/>
      <c r="E3" s="73"/>
      <c r="F3" s="73"/>
    </row>
    <row r="4" spans="1:6" ht="23.25">
      <c r="A4" s="73" t="s">
        <v>2</v>
      </c>
      <c r="B4" s="73"/>
      <c r="C4" s="73"/>
      <c r="D4" s="73"/>
      <c r="E4" s="73"/>
      <c r="F4" s="73"/>
    </row>
    <row r="5" spans="1:6" s="7" customFormat="1" ht="11.25">
      <c r="A5" s="6"/>
      <c r="B5" s="6"/>
      <c r="C5" s="6"/>
      <c r="D5" s="6"/>
      <c r="E5" s="6"/>
      <c r="F5" s="6"/>
    </row>
    <row r="6" spans="1:6" s="9" customFormat="1" ht="23.25">
      <c r="A6" s="8" t="s">
        <v>69</v>
      </c>
      <c r="B6" s="8"/>
      <c r="C6" s="8"/>
      <c r="D6" s="8"/>
      <c r="E6" s="8"/>
      <c r="F6" s="8"/>
    </row>
    <row r="7" spans="1:6" s="9" customFormat="1" ht="23.25">
      <c r="A7" s="74" t="s">
        <v>70</v>
      </c>
      <c r="B7" s="74"/>
      <c r="C7" s="74"/>
      <c r="D7" s="74"/>
      <c r="E7" s="74"/>
      <c r="F7" s="74"/>
    </row>
    <row r="8" spans="1:6" s="7" customFormat="1" ht="11.25">
      <c r="A8" s="11"/>
      <c r="B8" s="11"/>
      <c r="C8" s="11"/>
      <c r="D8" s="11"/>
      <c r="E8" s="11"/>
      <c r="F8" s="11"/>
    </row>
    <row r="9" spans="1:6" ht="23.25">
      <c r="A9" s="73" t="s">
        <v>3</v>
      </c>
      <c r="B9" s="73"/>
      <c r="C9" s="73"/>
      <c r="D9" s="73"/>
      <c r="E9" s="73"/>
      <c r="F9" s="73"/>
    </row>
    <row r="10" spans="1:6" s="7" customFormat="1" ht="11.25">
      <c r="A10" s="6"/>
      <c r="B10" s="6"/>
      <c r="C10" s="6"/>
      <c r="D10" s="6"/>
      <c r="E10" s="6"/>
      <c r="F10" s="6"/>
    </row>
    <row r="11" spans="1:7" s="15" customFormat="1" ht="23.25">
      <c r="A11" s="10" t="s">
        <v>4</v>
      </c>
      <c r="B11" s="5"/>
      <c r="C11" s="5"/>
      <c r="D11" s="10" t="s">
        <v>5</v>
      </c>
      <c r="E11" s="12">
        <f>SUM(E12+E19+E21+E25+E54+E56+E59+E69+E75+E82+E86+E99+E66+E89+E107+E39+E49)</f>
        <v>182963215</v>
      </c>
      <c r="F11" s="13" t="s">
        <v>6</v>
      </c>
      <c r="G11" s="14">
        <f>7903700+60474900+22910364</f>
        <v>91288964</v>
      </c>
    </row>
    <row r="12" spans="1:7" s="41" customFormat="1" ht="23.25">
      <c r="A12" s="39"/>
      <c r="B12" s="40" t="s">
        <v>7</v>
      </c>
      <c r="D12" s="40" t="s">
        <v>8</v>
      </c>
      <c r="E12" s="42">
        <v>21540000</v>
      </c>
      <c r="F12" s="13" t="s">
        <v>6</v>
      </c>
      <c r="G12" s="43"/>
    </row>
    <row r="13" spans="1:7" ht="170.25" customHeight="1">
      <c r="A13" s="65" t="s">
        <v>84</v>
      </c>
      <c r="B13" s="68"/>
      <c r="C13" s="68"/>
      <c r="D13" s="68"/>
      <c r="E13" s="68"/>
      <c r="F13" s="68"/>
      <c r="G13" s="16"/>
    </row>
    <row r="14" spans="1:7" ht="251.25" customHeight="1">
      <c r="A14" s="70" t="s">
        <v>83</v>
      </c>
      <c r="B14" s="70"/>
      <c r="C14" s="70"/>
      <c r="D14" s="70"/>
      <c r="E14" s="70"/>
      <c r="F14" s="70"/>
      <c r="G14" s="16"/>
    </row>
    <row r="15" spans="1:7" ht="21">
      <c r="A15" s="38"/>
      <c r="B15" s="38"/>
      <c r="C15" s="38"/>
      <c r="D15" s="38"/>
      <c r="E15" s="38"/>
      <c r="F15" s="38"/>
      <c r="G15" s="16"/>
    </row>
    <row r="16" spans="1:7" ht="21">
      <c r="A16" s="38"/>
      <c r="B16" s="38"/>
      <c r="C16" s="38"/>
      <c r="D16" s="38"/>
      <c r="E16" s="38"/>
      <c r="F16" s="38"/>
      <c r="G16" s="16"/>
    </row>
    <row r="17" spans="1:7" ht="21">
      <c r="A17" s="38"/>
      <c r="B17" s="38"/>
      <c r="C17" s="38"/>
      <c r="D17" s="38"/>
      <c r="E17" s="38"/>
      <c r="F17" s="38"/>
      <c r="G17" s="16"/>
    </row>
    <row r="18" spans="1:7" ht="21">
      <c r="A18" s="38"/>
      <c r="B18" s="38"/>
      <c r="C18" s="38"/>
      <c r="D18" s="38"/>
      <c r="E18" s="38"/>
      <c r="F18" s="38"/>
      <c r="G18" s="16"/>
    </row>
    <row r="19" spans="1:7" s="41" customFormat="1" ht="23.25">
      <c r="A19" s="39"/>
      <c r="B19" s="44" t="s">
        <v>9</v>
      </c>
      <c r="D19" s="44" t="s">
        <v>8</v>
      </c>
      <c r="E19" s="42">
        <v>5000000</v>
      </c>
      <c r="F19" s="13" t="s">
        <v>6</v>
      </c>
      <c r="G19" s="43"/>
    </row>
    <row r="20" spans="1:7" ht="105.75" customHeight="1">
      <c r="A20" s="65" t="s">
        <v>45</v>
      </c>
      <c r="B20" s="68"/>
      <c r="C20" s="68"/>
      <c r="D20" s="68"/>
      <c r="E20" s="68"/>
      <c r="F20" s="68"/>
      <c r="G20" s="16"/>
    </row>
    <row r="21" spans="1:7" s="41" customFormat="1" ht="21">
      <c r="A21" s="44"/>
      <c r="B21" s="45" t="s">
        <v>10</v>
      </c>
      <c r="D21" s="44" t="s">
        <v>8</v>
      </c>
      <c r="E21" s="42">
        <v>5609906</v>
      </c>
      <c r="F21" s="46" t="s">
        <v>6</v>
      </c>
      <c r="G21" s="43">
        <f>7379300+231700</f>
        <v>7611000</v>
      </c>
    </row>
    <row r="22" spans="1:6" ht="41.25" customHeight="1">
      <c r="A22" s="65" t="s">
        <v>41</v>
      </c>
      <c r="B22" s="68"/>
      <c r="C22" s="68"/>
      <c r="D22" s="68"/>
      <c r="E22" s="68"/>
      <c r="F22" s="68"/>
    </row>
    <row r="23" spans="1:6" ht="21" customHeight="1">
      <c r="A23" s="65" t="s">
        <v>46</v>
      </c>
      <c r="B23" s="65"/>
      <c r="C23" s="65"/>
      <c r="D23" s="65"/>
      <c r="E23" s="65"/>
      <c r="F23" s="65"/>
    </row>
    <row r="24" spans="1:6" ht="39" customHeight="1">
      <c r="A24" s="65" t="s">
        <v>80</v>
      </c>
      <c r="B24" s="65"/>
      <c r="C24" s="65"/>
      <c r="D24" s="65"/>
      <c r="E24" s="65"/>
      <c r="F24" s="65"/>
    </row>
    <row r="25" spans="2:6" s="41" customFormat="1" ht="21">
      <c r="B25" s="41" t="s">
        <v>42</v>
      </c>
      <c r="D25" s="44" t="s">
        <v>8</v>
      </c>
      <c r="E25" s="43">
        <v>510000</v>
      </c>
      <c r="F25" s="46" t="s">
        <v>6</v>
      </c>
    </row>
    <row r="26" spans="1:7" s="9" customFormat="1" ht="81.75" customHeight="1">
      <c r="A26" s="66" t="s">
        <v>60</v>
      </c>
      <c r="B26" s="66"/>
      <c r="C26" s="66"/>
      <c r="D26" s="66"/>
      <c r="E26" s="66"/>
      <c r="F26" s="67"/>
      <c r="G26" s="19" t="e">
        <f>57684900+#REF!+#REF!</f>
        <v>#REF!</v>
      </c>
    </row>
    <row r="27" spans="1:7" s="9" customFormat="1" ht="39" customHeight="1">
      <c r="A27" s="66" t="s">
        <v>66</v>
      </c>
      <c r="B27" s="66"/>
      <c r="C27" s="66"/>
      <c r="D27" s="66"/>
      <c r="E27" s="66"/>
      <c r="F27" s="67"/>
      <c r="G27" s="19"/>
    </row>
    <row r="28" spans="1:7" s="9" customFormat="1" ht="39" customHeight="1">
      <c r="A28" s="66" t="s">
        <v>65</v>
      </c>
      <c r="B28" s="66"/>
      <c r="C28" s="66"/>
      <c r="D28" s="66"/>
      <c r="E28" s="66"/>
      <c r="F28" s="67"/>
      <c r="G28" s="19"/>
    </row>
    <row r="29" spans="1:7" s="9" customFormat="1" ht="102.75" customHeight="1">
      <c r="A29" s="66" t="s">
        <v>61</v>
      </c>
      <c r="B29" s="66"/>
      <c r="C29" s="66"/>
      <c r="D29" s="66"/>
      <c r="E29" s="66"/>
      <c r="F29" s="67"/>
      <c r="G29" s="19"/>
    </row>
    <row r="30" spans="1:7" s="9" customFormat="1" ht="23.25">
      <c r="A30" s="17"/>
      <c r="B30" s="17"/>
      <c r="C30" s="17"/>
      <c r="D30" s="17"/>
      <c r="E30" s="17"/>
      <c r="F30" s="18"/>
      <c r="G30" s="19"/>
    </row>
    <row r="31" spans="1:7" s="9" customFormat="1" ht="23.25">
      <c r="A31" s="17"/>
      <c r="B31" s="17"/>
      <c r="C31" s="17"/>
      <c r="D31" s="17"/>
      <c r="E31" s="17"/>
      <c r="F31" s="18"/>
      <c r="G31" s="19"/>
    </row>
    <row r="32" spans="1:7" s="9" customFormat="1" ht="23.25">
      <c r="A32" s="17"/>
      <c r="B32" s="17"/>
      <c r="C32" s="17"/>
      <c r="D32" s="17"/>
      <c r="E32" s="17"/>
      <c r="F32" s="18"/>
      <c r="G32" s="19"/>
    </row>
    <row r="33" spans="1:7" s="9" customFormat="1" ht="23.25">
      <c r="A33" s="17"/>
      <c r="B33" s="17"/>
      <c r="C33" s="17"/>
      <c r="D33" s="17"/>
      <c r="E33" s="17"/>
      <c r="F33" s="18"/>
      <c r="G33" s="19"/>
    </row>
    <row r="34" spans="1:7" s="9" customFormat="1" ht="23.25">
      <c r="A34" s="17"/>
      <c r="B34" s="17"/>
      <c r="C34" s="17"/>
      <c r="D34" s="17"/>
      <c r="E34" s="17"/>
      <c r="F34" s="18"/>
      <c r="G34" s="19"/>
    </row>
    <row r="35" spans="1:7" s="9" customFormat="1" ht="23.25">
      <c r="A35" s="17"/>
      <c r="B35" s="17"/>
      <c r="C35" s="17"/>
      <c r="D35" s="17"/>
      <c r="E35" s="17"/>
      <c r="F35" s="18"/>
      <c r="G35" s="19"/>
    </row>
    <row r="36" spans="1:7" s="9" customFormat="1" ht="23.25">
      <c r="A36" s="17"/>
      <c r="B36" s="17"/>
      <c r="C36" s="17"/>
      <c r="D36" s="17"/>
      <c r="E36" s="17"/>
      <c r="F36" s="18"/>
      <c r="G36" s="19"/>
    </row>
    <row r="37" spans="1:7" s="9" customFormat="1" ht="23.25">
      <c r="A37" s="17"/>
      <c r="B37" s="17"/>
      <c r="C37" s="17"/>
      <c r="D37" s="17"/>
      <c r="E37" s="17"/>
      <c r="F37" s="18"/>
      <c r="G37" s="19"/>
    </row>
    <row r="38" spans="1:7" s="9" customFormat="1" ht="23.25">
      <c r="A38" s="17"/>
      <c r="B38" s="17"/>
      <c r="C38" s="17"/>
      <c r="D38" s="17"/>
      <c r="E38" s="17"/>
      <c r="F38" s="18"/>
      <c r="G38" s="19"/>
    </row>
    <row r="39" spans="1:7" s="15" customFormat="1" ht="24.75" customHeight="1">
      <c r="A39" s="47"/>
      <c r="B39" s="72" t="s">
        <v>43</v>
      </c>
      <c r="C39" s="72"/>
      <c r="D39" s="44" t="s">
        <v>8</v>
      </c>
      <c r="E39" s="43">
        <v>106783200</v>
      </c>
      <c r="F39" s="46" t="s">
        <v>6</v>
      </c>
      <c r="G39" s="49"/>
    </row>
    <row r="40" spans="1:7" s="9" customFormat="1" ht="92.25" customHeight="1">
      <c r="A40" s="66" t="s">
        <v>44</v>
      </c>
      <c r="B40" s="66"/>
      <c r="C40" s="66"/>
      <c r="D40" s="66"/>
      <c r="E40" s="66"/>
      <c r="F40" s="67"/>
      <c r="G40" s="19"/>
    </row>
    <row r="41" spans="1:7" s="9" customFormat="1" ht="24" customHeight="1">
      <c r="A41" s="17"/>
      <c r="B41" s="65" t="s">
        <v>47</v>
      </c>
      <c r="C41" s="65"/>
      <c r="D41" s="65"/>
      <c r="E41" s="65"/>
      <c r="F41" s="65"/>
      <c r="G41" s="19"/>
    </row>
    <row r="42" spans="1:7" s="9" customFormat="1" ht="24" customHeight="1">
      <c r="A42" s="17"/>
      <c r="B42" s="65" t="s">
        <v>48</v>
      </c>
      <c r="C42" s="65"/>
      <c r="D42" s="65"/>
      <c r="E42" s="65"/>
      <c r="F42" s="65"/>
      <c r="G42" s="19"/>
    </row>
    <row r="43" spans="1:7" s="9" customFormat="1" ht="24" customHeight="1">
      <c r="A43" s="17"/>
      <c r="B43" s="65" t="s">
        <v>49</v>
      </c>
      <c r="C43" s="65"/>
      <c r="D43" s="65"/>
      <c r="E43" s="65"/>
      <c r="F43" s="65"/>
      <c r="G43" s="19"/>
    </row>
    <row r="44" spans="1:7" s="9" customFormat="1" ht="25.5" customHeight="1">
      <c r="A44" s="17"/>
      <c r="B44" s="65" t="s">
        <v>50</v>
      </c>
      <c r="C44" s="65"/>
      <c r="D44" s="65"/>
      <c r="E44" s="65"/>
      <c r="F44" s="65"/>
      <c r="G44" s="19"/>
    </row>
    <row r="45" spans="1:7" s="9" customFormat="1" ht="42" customHeight="1">
      <c r="A45" s="66" t="s">
        <v>66</v>
      </c>
      <c r="B45" s="66"/>
      <c r="C45" s="66"/>
      <c r="D45" s="66"/>
      <c r="E45" s="66"/>
      <c r="F45" s="67"/>
      <c r="G45" s="19"/>
    </row>
    <row r="46" spans="1:7" s="9" customFormat="1" ht="42" customHeight="1">
      <c r="A46" s="66" t="s">
        <v>68</v>
      </c>
      <c r="B46" s="66"/>
      <c r="C46" s="66"/>
      <c r="D46" s="66"/>
      <c r="E46" s="66"/>
      <c r="F46" s="67"/>
      <c r="G46" s="19"/>
    </row>
    <row r="47" spans="1:7" s="9" customFormat="1" ht="107.25" customHeight="1">
      <c r="A47" s="66" t="s">
        <v>61</v>
      </c>
      <c r="B47" s="66"/>
      <c r="C47" s="66"/>
      <c r="D47" s="66"/>
      <c r="E47" s="66"/>
      <c r="F47" s="67"/>
      <c r="G47" s="19"/>
    </row>
    <row r="48" spans="1:7" s="15" customFormat="1" ht="24" customHeight="1">
      <c r="A48" s="47"/>
      <c r="B48" s="72" t="s">
        <v>62</v>
      </c>
      <c r="C48" s="72"/>
      <c r="D48" s="72"/>
      <c r="E48" s="72"/>
      <c r="F48" s="72"/>
      <c r="G48" s="49"/>
    </row>
    <row r="49" spans="1:7" s="15" customFormat="1" ht="21" customHeight="1">
      <c r="A49" s="47"/>
      <c r="B49" s="72" t="s">
        <v>63</v>
      </c>
      <c r="C49" s="72"/>
      <c r="D49" s="44" t="s">
        <v>8</v>
      </c>
      <c r="E49" s="43">
        <v>21120000</v>
      </c>
      <c r="F49" s="46" t="s">
        <v>6</v>
      </c>
      <c r="G49" s="49"/>
    </row>
    <row r="50" spans="1:6" ht="102" customHeight="1">
      <c r="A50" s="66" t="s">
        <v>64</v>
      </c>
      <c r="B50" s="66"/>
      <c r="C50" s="66"/>
      <c r="D50" s="66"/>
      <c r="E50" s="66"/>
      <c r="F50" s="67"/>
    </row>
    <row r="51" spans="1:7" s="9" customFormat="1" ht="39" customHeight="1">
      <c r="A51" s="66" t="s">
        <v>66</v>
      </c>
      <c r="B51" s="66"/>
      <c r="C51" s="66"/>
      <c r="D51" s="66"/>
      <c r="E51" s="66"/>
      <c r="F51" s="67"/>
      <c r="G51" s="19"/>
    </row>
    <row r="52" spans="1:7" s="9" customFormat="1" ht="39" customHeight="1">
      <c r="A52" s="66" t="s">
        <v>67</v>
      </c>
      <c r="B52" s="66"/>
      <c r="C52" s="66"/>
      <c r="D52" s="66"/>
      <c r="E52" s="66"/>
      <c r="F52" s="67"/>
      <c r="G52" s="19"/>
    </row>
    <row r="53" spans="1:7" s="9" customFormat="1" ht="107.25" customHeight="1">
      <c r="A53" s="66" t="s">
        <v>61</v>
      </c>
      <c r="B53" s="66"/>
      <c r="C53" s="66"/>
      <c r="D53" s="66"/>
      <c r="E53" s="66"/>
      <c r="F53" s="67"/>
      <c r="G53" s="19"/>
    </row>
    <row r="54" spans="1:6" s="41" customFormat="1" ht="23.25" customHeight="1">
      <c r="A54" s="44"/>
      <c r="B54" s="44" t="s">
        <v>11</v>
      </c>
      <c r="D54" s="44"/>
      <c r="E54" s="42">
        <v>2000000</v>
      </c>
      <c r="F54" s="46" t="s">
        <v>6</v>
      </c>
    </row>
    <row r="55" spans="1:7" ht="45" customHeight="1">
      <c r="A55" s="65" t="s">
        <v>12</v>
      </c>
      <c r="B55" s="68"/>
      <c r="C55" s="68"/>
      <c r="D55" s="68"/>
      <c r="E55" s="68"/>
      <c r="F55" s="68"/>
      <c r="G55" s="16"/>
    </row>
    <row r="56" spans="1:7" s="41" customFormat="1" ht="27.75" customHeight="1">
      <c r="A56" s="48"/>
      <c r="B56" s="47" t="s">
        <v>13</v>
      </c>
      <c r="D56" s="50" t="s">
        <v>8</v>
      </c>
      <c r="E56" s="51">
        <v>100000</v>
      </c>
      <c r="F56" s="52" t="s">
        <v>6</v>
      </c>
      <c r="G56" s="43"/>
    </row>
    <row r="57" spans="1:7" ht="44.25" customHeight="1">
      <c r="A57" s="65" t="s">
        <v>14</v>
      </c>
      <c r="B57" s="68"/>
      <c r="C57" s="68"/>
      <c r="D57" s="68"/>
      <c r="E57" s="68"/>
      <c r="F57" s="68"/>
      <c r="G57" s="16"/>
    </row>
    <row r="58" spans="1:6" ht="21">
      <c r="A58" s="75" t="s">
        <v>39</v>
      </c>
      <c r="B58" s="75"/>
      <c r="C58" s="75"/>
      <c r="D58" s="75"/>
      <c r="E58" s="75"/>
      <c r="F58" s="75"/>
    </row>
    <row r="59" spans="1:6" s="50" customFormat="1" ht="23.25" customHeight="1">
      <c r="A59" s="44"/>
      <c r="B59" s="45" t="s">
        <v>15</v>
      </c>
      <c r="C59" s="41"/>
      <c r="D59" s="44" t="s">
        <v>8</v>
      </c>
      <c r="E59" s="42">
        <v>750000</v>
      </c>
      <c r="F59" s="46" t="s">
        <v>6</v>
      </c>
    </row>
    <row r="60" spans="1:7" ht="72.75" customHeight="1">
      <c r="A60" s="65" t="s">
        <v>73</v>
      </c>
      <c r="B60" s="68"/>
      <c r="C60" s="68"/>
      <c r="D60" s="68"/>
      <c r="E60" s="68"/>
      <c r="F60" s="68"/>
      <c r="G60" s="23">
        <f>425766841-105409696</f>
        <v>320357145</v>
      </c>
    </row>
    <row r="61" spans="1:7" ht="23.25" customHeight="1">
      <c r="A61" s="76" t="s">
        <v>51</v>
      </c>
      <c r="B61" s="76"/>
      <c r="C61" s="76"/>
      <c r="D61" s="80">
        <v>501714093</v>
      </c>
      <c r="E61" s="80"/>
      <c r="F61" s="22" t="s">
        <v>6</v>
      </c>
      <c r="G61" s="26">
        <f>320357145*0.00167</f>
        <v>534996.43215</v>
      </c>
    </row>
    <row r="62" spans="1:7" ht="23.25" customHeight="1">
      <c r="A62" s="78" t="s">
        <v>81</v>
      </c>
      <c r="B62" s="78"/>
      <c r="C62" s="78"/>
      <c r="D62" s="78"/>
      <c r="E62" s="64">
        <v>837862.54</v>
      </c>
      <c r="F62" s="25" t="s">
        <v>6</v>
      </c>
      <c r="G62" s="2">
        <f>540000-539916.64</f>
        <v>83.35999999998603</v>
      </c>
    </row>
    <row r="63" spans="1:6" ht="23.25" customHeight="1">
      <c r="A63" s="24"/>
      <c r="B63" s="66" t="s">
        <v>16</v>
      </c>
      <c r="C63" s="66"/>
      <c r="D63" s="71">
        <v>750000</v>
      </c>
      <c r="E63" s="71"/>
      <c r="F63" s="25" t="s">
        <v>6</v>
      </c>
    </row>
    <row r="64" spans="1:6" ht="23.25" customHeight="1">
      <c r="A64" s="77" t="s">
        <v>71</v>
      </c>
      <c r="B64" s="77"/>
      <c r="C64" s="77"/>
      <c r="D64" s="77"/>
      <c r="E64" s="77"/>
      <c r="F64" s="77"/>
    </row>
    <row r="65" spans="1:6" s="27" customFormat="1" ht="42.75" customHeight="1">
      <c r="A65" s="77" t="s">
        <v>72</v>
      </c>
      <c r="B65" s="77"/>
      <c r="C65" s="77"/>
      <c r="D65" s="77"/>
      <c r="E65" s="77"/>
      <c r="F65" s="77"/>
    </row>
    <row r="66" spans="1:6" s="41" customFormat="1" ht="23.25" customHeight="1">
      <c r="A66" s="44"/>
      <c r="B66" s="45" t="s">
        <v>17</v>
      </c>
      <c r="D66" s="44" t="s">
        <v>8</v>
      </c>
      <c r="E66" s="42">
        <v>3000000</v>
      </c>
      <c r="F66" s="46" t="s">
        <v>6</v>
      </c>
    </row>
    <row r="67" spans="1:6" ht="93" customHeight="1">
      <c r="A67" s="65" t="s">
        <v>74</v>
      </c>
      <c r="B67" s="68"/>
      <c r="C67" s="68"/>
      <c r="D67" s="68"/>
      <c r="E67" s="68"/>
      <c r="F67" s="68"/>
    </row>
    <row r="68" spans="1:6" ht="44.25" customHeight="1">
      <c r="A68" s="81" t="s">
        <v>75</v>
      </c>
      <c r="B68" s="81"/>
      <c r="C68" s="81"/>
      <c r="D68" s="81"/>
      <c r="E68" s="81"/>
      <c r="F68" s="81"/>
    </row>
    <row r="69" spans="1:6" s="41" customFormat="1" ht="23.25" customHeight="1">
      <c r="A69" s="44"/>
      <c r="B69" s="62" t="s">
        <v>18</v>
      </c>
      <c r="D69" s="44" t="s">
        <v>8</v>
      </c>
      <c r="E69" s="42">
        <v>50000</v>
      </c>
      <c r="F69" s="46" t="s">
        <v>6</v>
      </c>
    </row>
    <row r="70" spans="1:6" ht="44.25" customHeight="1">
      <c r="A70" s="65" t="s">
        <v>76</v>
      </c>
      <c r="B70" s="68"/>
      <c r="C70" s="68"/>
      <c r="D70" s="68"/>
      <c r="E70" s="68"/>
      <c r="F70" s="68"/>
    </row>
    <row r="71" spans="1:6" ht="52.5" customHeight="1">
      <c r="A71" s="81" t="s">
        <v>77</v>
      </c>
      <c r="B71" s="81"/>
      <c r="C71" s="81"/>
      <c r="D71" s="81"/>
      <c r="E71" s="81"/>
      <c r="F71" s="81"/>
    </row>
    <row r="72" spans="1:6" ht="45" customHeight="1">
      <c r="A72" s="63"/>
      <c r="B72" s="63"/>
      <c r="C72" s="63"/>
      <c r="D72" s="63"/>
      <c r="E72" s="63"/>
      <c r="F72" s="63"/>
    </row>
    <row r="73" spans="1:6" ht="21">
      <c r="A73" s="63"/>
      <c r="B73" s="63"/>
      <c r="C73" s="63"/>
      <c r="D73" s="63"/>
      <c r="E73" s="63"/>
      <c r="F73" s="63"/>
    </row>
    <row r="74" spans="1:2" s="41" customFormat="1" ht="27.75" customHeight="1">
      <c r="A74" s="48"/>
      <c r="B74" s="53" t="s">
        <v>19</v>
      </c>
    </row>
    <row r="75" spans="1:6" s="41" customFormat="1" ht="23.25" customHeight="1">
      <c r="A75" s="48"/>
      <c r="B75" s="53"/>
      <c r="D75" s="50" t="s">
        <v>8</v>
      </c>
      <c r="E75" s="54">
        <v>2430000</v>
      </c>
      <c r="F75" s="52" t="s">
        <v>6</v>
      </c>
    </row>
    <row r="76" spans="1:6" ht="65.25" customHeight="1">
      <c r="A76" s="66" t="s">
        <v>20</v>
      </c>
      <c r="B76" s="68"/>
      <c r="C76" s="68"/>
      <c r="D76" s="68"/>
      <c r="E76" s="68"/>
      <c r="F76" s="68"/>
    </row>
    <row r="77" spans="1:6" ht="21">
      <c r="A77" s="65" t="s">
        <v>21</v>
      </c>
      <c r="B77" s="65"/>
      <c r="C77" s="65"/>
      <c r="D77" s="20" t="s">
        <v>8</v>
      </c>
      <c r="E77" s="28">
        <v>90000</v>
      </c>
      <c r="F77" s="18" t="s">
        <v>22</v>
      </c>
    </row>
    <row r="78" spans="1:6" ht="21">
      <c r="A78" s="79" t="s">
        <v>32</v>
      </c>
      <c r="B78" s="79"/>
      <c r="C78" s="79"/>
      <c r="D78" s="20" t="s">
        <v>8</v>
      </c>
      <c r="E78" s="21">
        <v>45</v>
      </c>
      <c r="F78" s="18" t="s">
        <v>6</v>
      </c>
    </row>
    <row r="79" spans="1:6" ht="21">
      <c r="A79" s="65"/>
      <c r="B79" s="65"/>
      <c r="C79" s="65"/>
      <c r="D79" s="20" t="s">
        <v>23</v>
      </c>
      <c r="E79" s="21">
        <f>E77*E78</f>
        <v>4050000</v>
      </c>
      <c r="F79" s="18" t="s">
        <v>6</v>
      </c>
    </row>
    <row r="80" spans="1:6" ht="21">
      <c r="A80" s="65" t="s">
        <v>24</v>
      </c>
      <c r="B80" s="65"/>
      <c r="C80" s="65"/>
      <c r="D80" s="17"/>
      <c r="E80" s="21">
        <v>2430000</v>
      </c>
      <c r="F80" s="18" t="s">
        <v>6</v>
      </c>
    </row>
    <row r="81" spans="1:9" s="41" customFormat="1" ht="22.5">
      <c r="A81" s="48"/>
      <c r="B81" s="53" t="s">
        <v>25</v>
      </c>
      <c r="I81" s="55"/>
    </row>
    <row r="82" spans="1:7" s="41" customFormat="1" ht="23.25" customHeight="1">
      <c r="A82" s="48"/>
      <c r="B82" s="53"/>
      <c r="D82" s="44" t="s">
        <v>8</v>
      </c>
      <c r="E82" s="51">
        <v>50000</v>
      </c>
      <c r="F82" s="52" t="s">
        <v>6</v>
      </c>
      <c r="G82" s="41">
        <f>1714000-1713487</f>
        <v>513</v>
      </c>
    </row>
    <row r="83" spans="1:7" s="9" customFormat="1" ht="88.5" customHeight="1">
      <c r="A83" s="65" t="s">
        <v>82</v>
      </c>
      <c r="B83" s="68"/>
      <c r="C83" s="68"/>
      <c r="D83" s="68"/>
      <c r="E83" s="68"/>
      <c r="F83" s="68"/>
      <c r="G83" s="30" t="e">
        <f>#REF!+E83</f>
        <v>#REF!</v>
      </c>
    </row>
    <row r="84" spans="1:7" s="9" customFormat="1" ht="23.25">
      <c r="A84" s="65" t="s">
        <v>78</v>
      </c>
      <c r="B84" s="65"/>
      <c r="C84" s="65"/>
      <c r="D84" s="65"/>
      <c r="E84" s="65"/>
      <c r="F84" s="65"/>
      <c r="G84" s="30"/>
    </row>
    <row r="85" spans="1:6" s="31" customFormat="1" ht="21">
      <c r="A85" s="82" t="s">
        <v>26</v>
      </c>
      <c r="B85" s="82"/>
      <c r="C85" s="82"/>
      <c r="D85" s="82"/>
      <c r="E85" s="82"/>
      <c r="F85" s="82"/>
    </row>
    <row r="86" spans="1:6" s="58" customFormat="1" ht="23.25" customHeight="1">
      <c r="A86" s="56"/>
      <c r="B86" s="57" t="s">
        <v>27</v>
      </c>
      <c r="D86" s="56" t="s">
        <v>8</v>
      </c>
      <c r="E86" s="59">
        <v>1920000</v>
      </c>
      <c r="F86" s="60" t="s">
        <v>6</v>
      </c>
    </row>
    <row r="87" spans="1:9" ht="51.75" customHeight="1">
      <c r="A87" s="83" t="s">
        <v>28</v>
      </c>
      <c r="B87" s="84"/>
      <c r="C87" s="84"/>
      <c r="D87" s="84"/>
      <c r="E87" s="84"/>
      <c r="F87" s="84"/>
      <c r="I87" s="29"/>
    </row>
    <row r="88" spans="1:9" s="41" customFormat="1" ht="22.5">
      <c r="A88" s="48"/>
      <c r="B88" s="53" t="s">
        <v>79</v>
      </c>
      <c r="I88" s="55"/>
    </row>
    <row r="89" spans="1:7" s="41" customFormat="1" ht="21">
      <c r="A89" s="48"/>
      <c r="B89" s="53"/>
      <c r="D89" s="44" t="s">
        <v>8</v>
      </c>
      <c r="E89" s="51">
        <v>9986009</v>
      </c>
      <c r="F89" s="52" t="s">
        <v>6</v>
      </c>
      <c r="G89" s="61" t="s">
        <v>29</v>
      </c>
    </row>
    <row r="90" spans="1:7" ht="21">
      <c r="A90" s="1" t="s">
        <v>37</v>
      </c>
      <c r="B90" s="1"/>
      <c r="C90" s="1"/>
      <c r="D90" s="1"/>
      <c r="E90" s="3"/>
      <c r="G90" s="32"/>
    </row>
    <row r="91" spans="1:5" ht="24" customHeight="1">
      <c r="A91" s="1" t="s">
        <v>38</v>
      </c>
      <c r="B91" s="1"/>
      <c r="C91" s="1"/>
      <c r="D91" s="1"/>
      <c r="E91" s="3"/>
    </row>
    <row r="92" spans="1:6" ht="21">
      <c r="A92" s="1"/>
      <c r="B92" s="69" t="s">
        <v>52</v>
      </c>
      <c r="C92" s="69"/>
      <c r="D92" s="69"/>
      <c r="E92" s="69"/>
      <c r="F92" s="69"/>
    </row>
    <row r="93" spans="1:6" ht="23.25" customHeight="1">
      <c r="A93" s="1"/>
      <c r="B93" s="33"/>
      <c r="C93" s="33"/>
      <c r="D93" s="33"/>
      <c r="E93" s="34">
        <v>499300440</v>
      </c>
      <c r="F93" s="4" t="s">
        <v>6</v>
      </c>
    </row>
    <row r="94" spans="1:6" ht="23.25" customHeight="1">
      <c r="A94" s="1"/>
      <c r="C94" s="20" t="s">
        <v>40</v>
      </c>
      <c r="D94" s="1"/>
      <c r="E94" s="3">
        <v>9986008.8</v>
      </c>
      <c r="F94" s="4" t="s">
        <v>6</v>
      </c>
    </row>
    <row r="95" spans="1:6" ht="47.25" customHeight="1">
      <c r="A95" s="66" t="s">
        <v>57</v>
      </c>
      <c r="B95" s="68"/>
      <c r="C95" s="68"/>
      <c r="D95" s="68"/>
      <c r="E95" s="68"/>
      <c r="F95" s="68"/>
    </row>
    <row r="96" spans="1:7" ht="42.75" customHeight="1">
      <c r="A96" s="66" t="s">
        <v>58</v>
      </c>
      <c r="B96" s="68"/>
      <c r="C96" s="68"/>
      <c r="D96" s="68"/>
      <c r="E96" s="68"/>
      <c r="F96" s="68"/>
      <c r="G96" s="2">
        <f>924200+325500</f>
        <v>1249700</v>
      </c>
    </row>
    <row r="97" spans="1:6" ht="21">
      <c r="A97" s="17"/>
      <c r="B97" s="37"/>
      <c r="C97" s="37"/>
      <c r="D97" s="37"/>
      <c r="E97" s="37"/>
      <c r="F97" s="37"/>
    </row>
    <row r="98" spans="1:6" ht="21">
      <c r="A98" s="17"/>
      <c r="B98" s="37"/>
      <c r="C98" s="37"/>
      <c r="D98" s="37"/>
      <c r="E98" s="37"/>
      <c r="F98" s="37"/>
    </row>
    <row r="99" spans="1:6" s="41" customFormat="1" ht="24" customHeight="1">
      <c r="A99" s="47"/>
      <c r="B99" s="50" t="s">
        <v>30</v>
      </c>
      <c r="D99" s="50" t="s">
        <v>8</v>
      </c>
      <c r="E99" s="51">
        <v>1989100</v>
      </c>
      <c r="F99" s="52" t="s">
        <v>6</v>
      </c>
    </row>
    <row r="100" spans="1:6" ht="24" customHeight="1">
      <c r="A100" s="35" t="s">
        <v>33</v>
      </c>
      <c r="B100" s="36"/>
      <c r="C100" s="36"/>
      <c r="D100" s="36"/>
      <c r="E100" s="36"/>
      <c r="F100" s="36"/>
    </row>
    <row r="101" spans="1:6" ht="24" customHeight="1">
      <c r="A101" s="35"/>
      <c r="B101" s="35" t="s">
        <v>34</v>
      </c>
      <c r="C101" s="36"/>
      <c r="D101" s="36"/>
      <c r="E101" s="36"/>
      <c r="F101" s="36"/>
    </row>
    <row r="102" spans="1:6" ht="24" customHeight="1">
      <c r="A102" s="35"/>
      <c r="B102" s="35" t="s">
        <v>53</v>
      </c>
      <c r="C102" s="36"/>
      <c r="D102" s="36"/>
      <c r="E102" s="36"/>
      <c r="F102" s="36"/>
    </row>
    <row r="103" spans="1:6" ht="24" customHeight="1">
      <c r="A103" s="35"/>
      <c r="B103" s="35" t="s">
        <v>54</v>
      </c>
      <c r="C103" s="36"/>
      <c r="D103" s="36"/>
      <c r="E103" s="36"/>
      <c r="F103" s="36"/>
    </row>
    <row r="104" spans="1:6" ht="24" customHeight="1">
      <c r="A104" s="35"/>
      <c r="B104" s="35" t="s">
        <v>55</v>
      </c>
      <c r="C104" s="36"/>
      <c r="D104" s="36"/>
      <c r="E104" s="36"/>
      <c r="F104" s="36"/>
    </row>
    <row r="105" spans="1:6" ht="21">
      <c r="A105" s="35"/>
      <c r="B105" s="35" t="s">
        <v>35</v>
      </c>
      <c r="C105" s="36"/>
      <c r="D105" s="36"/>
      <c r="E105" s="36"/>
      <c r="F105" s="36"/>
    </row>
    <row r="106" spans="1:7" ht="26.25" customHeight="1">
      <c r="A106" s="17"/>
      <c r="B106" s="20" t="s">
        <v>56</v>
      </c>
      <c r="D106" s="17"/>
      <c r="E106" s="21"/>
      <c r="F106" s="18"/>
      <c r="G106" s="2">
        <f>924200+325500</f>
        <v>1249700</v>
      </c>
    </row>
    <row r="107" spans="1:6" s="41" customFormat="1" ht="24" customHeight="1">
      <c r="A107" s="47"/>
      <c r="B107" s="50" t="s">
        <v>31</v>
      </c>
      <c r="D107" s="50" t="s">
        <v>8</v>
      </c>
      <c r="E107" s="51">
        <v>125000</v>
      </c>
      <c r="F107" s="52" t="s">
        <v>6</v>
      </c>
    </row>
    <row r="108" spans="1:6" ht="21">
      <c r="A108" s="35" t="s">
        <v>36</v>
      </c>
      <c r="B108" s="36"/>
      <c r="C108" s="36"/>
      <c r="D108" s="36"/>
      <c r="E108" s="36"/>
      <c r="F108" s="36"/>
    </row>
  </sheetData>
  <sheetProtection/>
  <mergeCells count="58">
    <mergeCell ref="A27:F27"/>
    <mergeCell ref="A28:F28"/>
    <mergeCell ref="A29:F29"/>
    <mergeCell ref="A45:F45"/>
    <mergeCell ref="A46:F46"/>
    <mergeCell ref="A47:F47"/>
    <mergeCell ref="B39:C39"/>
    <mergeCell ref="A85:F85"/>
    <mergeCell ref="A87:F87"/>
    <mergeCell ref="A79:C79"/>
    <mergeCell ref="A80:C80"/>
    <mergeCell ref="B42:F42"/>
    <mergeCell ref="B43:F43"/>
    <mergeCell ref="B44:F44"/>
    <mergeCell ref="B49:C49"/>
    <mergeCell ref="A83:F83"/>
    <mergeCell ref="A51:F51"/>
    <mergeCell ref="A76:F76"/>
    <mergeCell ref="A77:C77"/>
    <mergeCell ref="A78:C78"/>
    <mergeCell ref="D61:E61"/>
    <mergeCell ref="B63:C63"/>
    <mergeCell ref="A68:F68"/>
    <mergeCell ref="A71:F71"/>
    <mergeCell ref="A58:F58"/>
    <mergeCell ref="A67:F67"/>
    <mergeCell ref="A61:C61"/>
    <mergeCell ref="A64:F64"/>
    <mergeCell ref="A65:F65"/>
    <mergeCell ref="A70:F70"/>
    <mergeCell ref="A62:D62"/>
    <mergeCell ref="A1:F1"/>
    <mergeCell ref="A2:F2"/>
    <mergeCell ref="A3:F3"/>
    <mergeCell ref="A4:F4"/>
    <mergeCell ref="A9:F9"/>
    <mergeCell ref="A13:F13"/>
    <mergeCell ref="A7:F7"/>
    <mergeCell ref="A95:F95"/>
    <mergeCell ref="A96:F96"/>
    <mergeCell ref="B92:F92"/>
    <mergeCell ref="A14:F14"/>
    <mergeCell ref="A20:F20"/>
    <mergeCell ref="A22:F22"/>
    <mergeCell ref="A26:F26"/>
    <mergeCell ref="A55:F55"/>
    <mergeCell ref="D63:E63"/>
    <mergeCell ref="B48:F48"/>
    <mergeCell ref="A84:F84"/>
    <mergeCell ref="A23:F23"/>
    <mergeCell ref="A24:F24"/>
    <mergeCell ref="A40:F40"/>
    <mergeCell ref="B41:F41"/>
    <mergeCell ref="A50:F50"/>
    <mergeCell ref="A60:F60"/>
    <mergeCell ref="A52:F52"/>
    <mergeCell ref="A53:F53"/>
    <mergeCell ref="A57:F57"/>
  </mergeCells>
  <printOptions/>
  <pageMargins left="0.984251968503937" right="0.7086614173228347" top="0.7480314960629921" bottom="0.7480314960629921" header="0.31496062992125984" footer="0.31496062992125984"/>
  <pageSetup firstPageNumber="226" useFirstPageNumber="1" horizontalDpi="600" verticalDpi="600" orientation="portrait" paperSize="9" r:id="rId1"/>
  <headerFooter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2018-08-22T08:45:58Z</cp:lastPrinted>
  <dcterms:created xsi:type="dcterms:W3CDTF">2015-03-19T03:02:36Z</dcterms:created>
  <dcterms:modified xsi:type="dcterms:W3CDTF">2018-08-22T08:46:07Z</dcterms:modified>
  <cp:category/>
  <cp:version/>
  <cp:contentType/>
  <cp:contentStatus/>
</cp:coreProperties>
</file>